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0" windowWidth="26700" windowHeight="13560" tabRatio="772" activeTab="0"/>
  </bookViews>
  <sheets>
    <sheet name="Instructions" sheetId="1" r:id="rId1"/>
    <sheet name="Glossary" sheetId="2" r:id="rId2"/>
    <sheet name="I5 -Adversarial risk scenario" sheetId="3" r:id="rId3"/>
    <sheet name="I6 - Non-Adversarial scenario" sheetId="4" r:id="rId4"/>
    <sheet name="D7 - Adv. Threat-Sources" sheetId="5" r:id="rId5"/>
    <sheet name="D8 - Non-Adv. Threat-Sources" sheetId="6" r:id="rId6"/>
    <sheet name="E5 Threat Events" sheetId="7" r:id="rId7"/>
    <sheet name="F3 Vulnerabilities" sheetId="8" r:id="rId8"/>
    <sheet name="F6 Predisposing Conditions" sheetId="9" r:id="rId9"/>
    <sheet name="F9 Controls" sheetId="10" r:id="rId10"/>
    <sheet name="H5 Adverse impacts" sheetId="11" r:id="rId11"/>
    <sheet name="H3 Amount of Impact" sheetId="12" state="hidden" r:id="rId12"/>
    <sheet name="H4 Scope of impact" sheetId="13" state="hidden" r:id="rId13"/>
    <sheet name="Table I5 sum." sheetId="14" r:id="rId14"/>
    <sheet name="Table I6 sum." sheetId="15" r:id="rId15"/>
  </sheets>
  <definedNames>
    <definedName name="AdversarialThreatSource">'Glossary'!$B$4</definedName>
    <definedName name="AdverseImpact">'Glossary'!$B$16</definedName>
    <definedName name="NonAdversarialThreatSource">'Glossary'!$B$6</definedName>
    <definedName name="PredisposingConditions">'Glossary'!$B$10</definedName>
    <definedName name="Risk">'Glossary'!$B$18:$B$25</definedName>
    <definedName name="SecurityControls">'Glossary'!$B$12</definedName>
    <definedName name="ThreatEvent">'Glossary'!$B$14</definedName>
    <definedName name="Vulnerability">'Glossary'!$B$8</definedName>
  </definedNames>
  <calcPr fullCalcOnLoad="1"/>
</workbook>
</file>

<file path=xl/sharedStrings.xml><?xml version="1.0" encoding="utf-8"?>
<sst xmlns="http://schemas.openxmlformats.org/spreadsheetml/2006/main" count="390" uniqueCount="304">
  <si>
    <t>Table D7 -- Adversarial Threat Sources</t>
  </si>
  <si>
    <t>Threat Source</t>
  </si>
  <si>
    <t>Internation governance/regulatory bodies</t>
  </si>
  <si>
    <t>Nation states</t>
  </si>
  <si>
    <t>Rogue elements</t>
  </si>
  <si>
    <t>Geo-political groups</t>
  </si>
  <si>
    <t>External parties and contractors</t>
  </si>
  <si>
    <t>Insiders</t>
  </si>
  <si>
    <t>Organized crime</t>
  </si>
  <si>
    <t>Root scaling impacts, e.g.</t>
  </si>
  <si>
    <t>Alternate DNS roots</t>
  </si>
  <si>
    <t>Root scaling (SAC 46)</t>
  </si>
  <si>
    <t>Intentional or accidental results of DNS blocking (SAC 50)</t>
  </si>
  <si>
    <t>International governance/regulatory bodies</t>
  </si>
  <si>
    <t>Key hardware failure</t>
  </si>
  <si>
    <t>Privalaged users</t>
  </si>
  <si>
    <t>Key providers</t>
  </si>
  <si>
    <t>Widespread infrastructure failure</t>
  </si>
  <si>
    <t>Natural disaster, e.g.</t>
  </si>
  <si>
    <t>Earthquakes</t>
  </si>
  <si>
    <t>Hurricanes</t>
  </si>
  <si>
    <t>Tsunami</t>
  </si>
  <si>
    <t>Blackout/Energy Failure</t>
  </si>
  <si>
    <t>Snowstorm/blizzard/ice-storm</t>
  </si>
  <si>
    <t>Zone does not resolve or is not available</t>
  </si>
  <si>
    <t xml:space="preserve">Zone is incorrect or does not have integrity </t>
  </si>
  <si>
    <r>
      <t xml:space="preserve">+ - </t>
    </r>
    <r>
      <rPr>
        <sz val="12"/>
        <color indexed="8"/>
        <rFont val="Calibri"/>
        <family val="2"/>
      </rPr>
      <t>Security is compromised</t>
    </r>
  </si>
  <si>
    <t>Define list – Definie secutiy</t>
  </si>
  <si>
    <t>NOTE: The third leg of the traditional "availability, integrity, CONFIDENTIALITY" triad may drop out, as the DNS does not contain confidential information??</t>
  </si>
  <si>
    <t>Table E5 - Threat Events</t>
  </si>
  <si>
    <t>Threat Event</t>
  </si>
  <si>
    <t>Table D8 -- Non-Adversarial Threat Sources</t>
  </si>
  <si>
    <t>Table F3 - Vulnerabilities</t>
  </si>
  <si>
    <t>Vulnerability</t>
  </si>
  <si>
    <t>Interventions from outside the process</t>
  </si>
  <si>
    <t>Poor inter-organizational communications</t>
  </si>
  <si>
    <t>External relationships/dependencies</t>
  </si>
  <si>
    <t>Inconsistent  or incorrect decisions about relative priorities of core missions and business functions</t>
  </si>
  <si>
    <t>Lack of effective risk-management activities</t>
  </si>
  <si>
    <t xml:space="preserve">Vulnerabilities arising from missing or ineffective security controls </t>
  </si>
  <si>
    <t>Mission/business processes (e.g., poorly defined processes, or processes that are not risk-aware)</t>
  </si>
  <si>
    <t>Security architectures (e.g., poor architectural decisions resulting in lack of diversity or resiliency in organizational information systems)</t>
  </si>
  <si>
    <t>Infrastructure vulnerabilities</t>
  </si>
  <si>
    <t>Business continuity vulnerabilities</t>
  </si>
  <si>
    <t>Malicious or unintentional (erroneous) alteration of root or TLD DNS configuration information</t>
  </si>
  <si>
    <t>Inadequate training/awareness</t>
  </si>
  <si>
    <t>Inadequate incident-response</t>
  </si>
  <si>
    <t>IDN attacks (lookalike characters etc. for standard exploitation techniques)</t>
  </si>
  <si>
    <t>Name Chaining  (RFC 3833)</t>
  </si>
  <si>
    <t>Betrayal by Trusted Server  (RFC 3833)</t>
  </si>
  <si>
    <t>Man in the middle</t>
  </si>
  <si>
    <t>Eavesdropping combined with spoofed responses</t>
  </si>
  <si>
    <t>Managerial vulnerabilities</t>
  </si>
  <si>
    <t>Operational vulnerabilities</t>
  </si>
  <si>
    <t>Technical vulnerabilities</t>
  </si>
  <si>
    <t>Under Discussion</t>
  </si>
  <si>
    <t>System and network</t>
  </si>
  <si>
    <t>Recursive vs authoritative nameserver attacks</t>
  </si>
  <si>
    <t>DDOS</t>
  </si>
  <si>
    <t>Email/spam</t>
  </si>
  <si>
    <t>Identification and authentication</t>
  </si>
  <si>
    <t>Data poisoning (MITM, Cache)</t>
  </si>
  <si>
    <t>Authority or authentication compromise</t>
  </si>
  <si>
    <t>Packet Interception</t>
  </si>
  <si>
    <t>Legal standing (and relative youth) of ICANN</t>
  </si>
  <si>
    <t>Multi-stakeholder, consensus-based decision-making model</t>
  </si>
  <si>
    <t>Managerial vs operational vs technical security skills/focus/resources</t>
  </si>
  <si>
    <t>Definitions of responsibility, accountibility, authority between DNS providers</t>
  </si>
  <si>
    <t>Security project and program management skills/capacity</t>
  </si>
  <si>
    <t>Common ("inheritable") vs hybrid vs organization/system-specific controls</t>
  </si>
  <si>
    <t>Mechanisms for providing (and receiving) risk assurances, and establishing trust-relationships, with external entities</t>
  </si>
  <si>
    <t>Contractual relationships between entities</t>
  </si>
  <si>
    <t>Diverse, distributed system architecture and deployment</t>
  </si>
  <si>
    <t>Emphasis on resiliency and redundancy</t>
  </si>
  <si>
    <t>Culture of collaboration built on personal trust relationships</t>
  </si>
  <si>
    <t>Diverse operational environments and approaches</t>
  </si>
  <si>
    <t>Requirement for public access to DNS information</t>
  </si>
  <si>
    <t>Requirements for scaling</t>
  </si>
  <si>
    <t>Operational</t>
  </si>
  <si>
    <t>Technical</t>
  </si>
  <si>
    <t>Managerial</t>
  </si>
  <si>
    <t>Table F6 - Predisposing Conditions</t>
  </si>
  <si>
    <t>Predisposing Condition</t>
  </si>
  <si>
    <t>Table F9 - Controls</t>
  </si>
  <si>
    <t>Control</t>
  </si>
  <si>
    <t xml:space="preserve">Security Assessment and Authorization </t>
  </si>
  <si>
    <t xml:space="preserve">Planning </t>
  </si>
  <si>
    <t xml:space="preserve">Risk Assessment </t>
  </si>
  <si>
    <t xml:space="preserve">System and Services Acquisition </t>
  </si>
  <si>
    <t xml:space="preserve">Program Management </t>
  </si>
  <si>
    <t xml:space="preserve">Awareness and Training </t>
  </si>
  <si>
    <t xml:space="preserve">Configuration Management </t>
  </si>
  <si>
    <t>Contingency Planning</t>
  </si>
  <si>
    <t>Incident Response</t>
  </si>
  <si>
    <t>Maintenance</t>
  </si>
  <si>
    <t>Media Protection</t>
  </si>
  <si>
    <t>Physical and Environmental Protection</t>
  </si>
  <si>
    <t>Personnel Security</t>
  </si>
  <si>
    <t>System and Information Integrity</t>
  </si>
  <si>
    <t>Access Control</t>
  </si>
  <si>
    <t>Audit and Accountability</t>
  </si>
  <si>
    <t>Identification and Authentication</t>
  </si>
  <si>
    <t>System and Communications Protection</t>
  </si>
  <si>
    <t>Management controls</t>
  </si>
  <si>
    <t>Operational controls</t>
  </si>
  <si>
    <t>Technical controls</t>
  </si>
  <si>
    <t>Table G2 -- Likelihood of Initiation -- by adversarial threat-sources</t>
  </si>
  <si>
    <t>Table H5 -- Adverse impacts</t>
  </si>
  <si>
    <t>Adverse impact</t>
  </si>
  <si>
    <t>Damage to a critical infrastructure sector</t>
  </si>
  <si>
    <t>Loss of government continuity of operations.</t>
  </si>
  <si>
    <t>Damage to trust relationships with other governments or with nongovernmental entities.</t>
  </si>
  <si>
    <t>Damage to national reputation (and hence future or potential trust relationships).</t>
  </si>
  <si>
    <t>Damage to current or future ability to achieve national objectives.</t>
  </si>
  <si>
    <t>Identity theft.</t>
  </si>
  <si>
    <t>Loss of Personally Identifiable Information.</t>
  </si>
  <si>
    <t>Injury or loss of life.</t>
  </si>
  <si>
    <t>Damage to image or reputation.</t>
  </si>
  <si>
    <t>In a sufficiently timely manner.</t>
  </si>
  <si>
    <t>With sufficient confidence and/or correctness.</t>
  </si>
  <si>
    <t>Within planned resource constraints.</t>
  </si>
  <si>
    <t>Inability to restore missions/business functions.</t>
  </si>
  <si>
    <t>With applicable laws or regulations.</t>
  </si>
  <si>
    <t>With contractual requirements or other requirements in other binding agreements.</t>
  </si>
  <si>
    <t>Direct financial costs.</t>
  </si>
  <si>
    <t>Damage to trust relationships.</t>
  </si>
  <si>
    <t>Damage to image or reputation (and hence future or potential trust relationships).</t>
  </si>
  <si>
    <t>Relational harms.</t>
  </si>
  <si>
    <t>Damage to reputation (and hence future or potential trust relationships).</t>
  </si>
  <si>
    <t>Damage to or of loss of information assets.</t>
  </si>
  <si>
    <t>Loss of intellectual property.</t>
  </si>
  <si>
    <t>Damage to or loss of physical facilities.</t>
  </si>
  <si>
    <t>Damage to or loss of information systems or networks.</t>
  </si>
  <si>
    <t>Damage to or loss of information technology or equipment.</t>
  </si>
  <si>
    <t>Damage to or loss of component parts or supplies.</t>
  </si>
  <si>
    <t>Harm to nations and the world; e.g.</t>
  </si>
  <si>
    <t>Harm to individuals; e.g.</t>
  </si>
  <si>
    <t>Harm to operations/organizations; e.g.</t>
  </si>
  <si>
    <t>Inability to perform current missions/business functions.</t>
  </si>
  <si>
    <t>Inability, or limited ability, to perform missions/business functions in the future.</t>
  </si>
  <si>
    <t>Harms (e.g., financial costs, sanctions) due to noncompliance.</t>
  </si>
  <si>
    <t>Damage to trust relationships or reputation</t>
  </si>
  <si>
    <t>Harm to other organizations</t>
  </si>
  <si>
    <t>Harm to assets; e.g.</t>
  </si>
  <si>
    <t>Table H3 -- Amount of impact</t>
  </si>
  <si>
    <t>Impact</t>
  </si>
  <si>
    <t>In the worst case there would be broad harm/consequence/impact to operations, assets, individuals, other organizations and the world if any of these threat-events occur.  And in all cases there would be significant problems for registrants and users in the zone.</t>
  </si>
  <si>
    <t>Since the potential impact values for confidentiality, integrity, and availability may not always be the same in different contexts/circumstances, the "high water" concept is used to determine the impact level.  Thus, a low-impact system is defined as an information system in which all three of the security objectives are low. A moderate-impact system is an information system in which at least one of the security objectives is moderate and no security objective is greater than moderate. And finally, a high- impact system is an information system in which at least one security objective is high.  It is our conclusion that the DNS is a high-impact system because the goals for integrity and availability are high.</t>
  </si>
  <si>
    <t>Capability,</t>
  </si>
  <si>
    <t>Intent,</t>
  </si>
  <si>
    <t>Vulnerabilities</t>
  </si>
  <si>
    <t>with a range of…</t>
  </si>
  <si>
    <t>in the context of…</t>
  </si>
  <si>
    <t>Table I5 -- Adversarial Risk Scenario</t>
  </si>
  <si>
    <r>
      <t xml:space="preserve">and </t>
    </r>
    <r>
      <rPr>
        <b/>
        <sz val="12"/>
        <color indexed="8"/>
        <rFont val="Calibri"/>
        <family val="2"/>
      </rPr>
      <t>Targeting</t>
    </r>
  </si>
  <si>
    <r>
      <t xml:space="preserve">(which range in </t>
    </r>
    <r>
      <rPr>
        <b/>
        <sz val="12"/>
        <color indexed="8"/>
        <rFont val="Calibri"/>
        <family val="2"/>
      </rPr>
      <t>severity</t>
    </r>
    <r>
      <rPr>
        <sz val="12"/>
        <color theme="1"/>
        <rFont val="Calibri"/>
        <family val="2"/>
      </rPr>
      <t>),</t>
    </r>
  </si>
  <si>
    <r>
      <t xml:space="preserve">(which may be </t>
    </r>
    <r>
      <rPr>
        <b/>
        <sz val="12"/>
        <color indexed="8"/>
        <rFont val="Calibri"/>
        <family val="2"/>
      </rPr>
      <t>missing, planned or implemented</t>
    </r>
    <r>
      <rPr>
        <sz val="12"/>
        <color theme="1"/>
        <rFont val="Calibri"/>
        <family val="2"/>
      </rPr>
      <t>)</t>
    </r>
  </si>
  <si>
    <r>
      <t xml:space="preserve">(with varying </t>
    </r>
    <r>
      <rPr>
        <b/>
        <sz val="12"/>
        <color indexed="8"/>
        <rFont val="Calibri"/>
        <family val="2"/>
      </rPr>
      <t>likelihood of initiation</t>
    </r>
    <r>
      <rPr>
        <sz val="12"/>
        <color theme="1"/>
        <rFont val="Calibri"/>
        <family val="2"/>
      </rPr>
      <t>)</t>
    </r>
  </si>
  <si>
    <t>Scale</t>
  </si>
  <si>
    <t>TABLE F-2: ASSESSMENT SCALE - VULNERABILITY SEVERITY</t>
  </si>
  <si>
    <t>Scales</t>
  </si>
  <si>
    <t>Table D-3 -- Adversary capability</t>
  </si>
  <si>
    <t>Table D-4 -- Adversary intent</t>
  </si>
  <si>
    <t>Table D-5 -- Adversary targeting</t>
  </si>
  <si>
    <t>Risk contribution</t>
  </si>
  <si>
    <t>Value</t>
  </si>
  <si>
    <t>Table D-6 -- range of effect (to DNS providers)</t>
  </si>
  <si>
    <t>please provide a narrative summary of the risk-scenario</t>
  </si>
  <si>
    <t>Table I6 -- Non-Adversarial Risk Scenario</t>
  </si>
  <si>
    <t>Table G3 -- Likelihood of Initiation -- by non-adversarial threat-sources</t>
  </si>
  <si>
    <t>Severity</t>
  </si>
  <si>
    <t>Likelihood</t>
  </si>
  <si>
    <r>
      <rPr>
        <b/>
        <sz val="12"/>
        <color indexed="8"/>
        <rFont val="Calibri"/>
        <family val="2"/>
      </rPr>
      <t xml:space="preserve">Range, </t>
    </r>
    <r>
      <rPr>
        <sz val="12"/>
        <color indexed="8"/>
        <rFont val="Calibri"/>
        <family val="2"/>
      </rPr>
      <t>and</t>
    </r>
  </si>
  <si>
    <r>
      <t xml:space="preserve">with varying </t>
    </r>
  </si>
  <si>
    <t>(We presume that ALL would happen)</t>
  </si>
  <si>
    <t>Instructions and notes</t>
  </si>
  <si>
    <r>
      <t xml:space="preserve">This is an </t>
    </r>
    <r>
      <rPr>
        <b/>
        <sz val="12"/>
        <color indexed="8"/>
        <rFont val="Calibri"/>
        <family val="2"/>
      </rPr>
      <t>extremely early DRAFT</t>
    </r>
    <r>
      <rPr>
        <sz val="12"/>
        <color theme="1"/>
        <rFont val="Calibri"/>
        <family val="2"/>
      </rPr>
      <t xml:space="preserve"> of a worksheet to be used by the DSSA working group to develop risk-scenarios for further analysis.  </t>
    </r>
  </si>
  <si>
    <t>development.</t>
  </si>
  <si>
    <t>Instructions for use;</t>
  </si>
  <si>
    <t xml:space="preserve">Each copy of this worksheet can be used to create one "adversarial risk scenario" (in the "I5" tab) or one </t>
  </si>
  <si>
    <t>"non-adversarial risk scenario" (in the I6 tab).  Technically it's possible to create one of each, but that is likely to be confusing and</t>
  </si>
  <si>
    <t>All the other tabs are tables and lists that are used by one of those two tabs -- if you find the need to change the contents of any</t>
  </si>
  <si>
    <t>of those tabs, be sure to note your changes in the "Comments" area at the bottom of this page, since those are likely to be changes</t>
  </si>
  <si>
    <t>that the rest of the group will want to hear about.</t>
  </si>
  <si>
    <t>is discouraged.  Use one copy of the sheet for each "compound sentence" scenario you create.  It's OK, bits are cheap.</t>
  </si>
  <si>
    <t>You may find it helpful to fill in the narrative-description of your risk-scenario first, just to set the stage for your choices.  Or you</t>
  </si>
  <si>
    <t>may find it easier to step through the choices first.  There are no hard and fast rules here.</t>
  </si>
  <si>
    <t>The number of options for multiple-choice items like "vulnerabilities" is purely arbitrary.  Feel free to add more if you need them.</t>
  </si>
  <si>
    <r>
      <rPr>
        <b/>
        <sz val="12"/>
        <color indexed="8"/>
        <rFont val="Calibri"/>
        <family val="2"/>
      </rPr>
      <t>None</t>
    </r>
    <r>
      <rPr>
        <sz val="12"/>
        <color theme="1"/>
        <rFont val="Calibri"/>
        <family val="2"/>
      </rPr>
      <t xml:space="preserve"> of the contents of this worksheet is ready for publication, nor is it in any way endorsed by the DSSA at this stage of</t>
    </r>
  </si>
  <si>
    <t>Things to observe;</t>
  </si>
  <si>
    <r>
      <t xml:space="preserve">Look for </t>
    </r>
    <r>
      <rPr>
        <b/>
        <sz val="12"/>
        <color indexed="8"/>
        <rFont val="Calibri"/>
        <family val="2"/>
      </rPr>
      <t>mechanical errors</t>
    </r>
    <r>
      <rPr>
        <sz val="12"/>
        <color theme="1"/>
        <rFont val="Calibri"/>
        <family val="2"/>
      </rPr>
      <t xml:space="preserve"> in the spreadsheet -- your author isn't the brightest bulb in the box.</t>
    </r>
  </si>
  <si>
    <r>
      <t xml:space="preserve">Look for </t>
    </r>
    <r>
      <rPr>
        <b/>
        <sz val="12"/>
        <color indexed="8"/>
        <rFont val="Calibri"/>
        <family val="2"/>
      </rPr>
      <t>content that needs to change or be enhanced</t>
    </r>
    <r>
      <rPr>
        <sz val="12"/>
        <color theme="1"/>
        <rFont val="Calibri"/>
        <family val="2"/>
      </rPr>
      <t xml:space="preserve"> in any of the lists</t>
    </r>
  </si>
  <si>
    <t>COMMENTS??</t>
  </si>
  <si>
    <t>Glossary tab, with definitions linked back to appropriate tabs -- keep definitions together, just link to the cells to display</t>
  </si>
  <si>
    <t>Arithmetic -- build high-water and avg values for multiple-row sections, default values = 1</t>
  </si>
  <si>
    <t>Summary -- a one-row collection of all values that can be linked into an external/summary sheet</t>
  </si>
  <si>
    <t>&lt;--highest value</t>
  </si>
  <si>
    <t>Predisposing Conditions that positively-impact risk</t>
  </si>
  <si>
    <r>
      <t xml:space="preserve">(with varying </t>
    </r>
    <r>
      <rPr>
        <b/>
        <sz val="12"/>
        <color indexed="8"/>
        <rFont val="Calibri"/>
        <family val="2"/>
      </rPr>
      <t>pervasiveness</t>
    </r>
    <r>
      <rPr>
        <sz val="12"/>
        <color theme="1"/>
        <rFont val="Calibri"/>
        <family val="2"/>
      </rPr>
      <t>),</t>
    </r>
  </si>
  <si>
    <t>TABLE F-5a: ASSESSMENT SCALE - PERVASIVENESS OF PREDISPOSING CONDITIONS THAT POSITIVELY IMPACT RISK</t>
  </si>
  <si>
    <t>Scales (enhanced by DSSA) to address whether the condition helps or hurts in the scenario</t>
  </si>
  <si>
    <t>TABLE F-5b: ASSESSMENT SCALE - PERVASIVENESS OF PREDISPOSING CONDITIONS THAT NEGATIVELY IMPACT RISK</t>
  </si>
  <si>
    <t>Predisposing Conditions that negatively-impact risk</t>
  </si>
  <si>
    <t>&lt;--lowest value</t>
  </si>
  <si>
    <t>10 -- Very High -- The adversary has a very sophisticated level of expertise, is well-resourced, and can generate opportunities to support multiple successful, continuous, and coordinated attacks.</t>
  </si>
  <si>
    <t>8 -- High --  The adversary has a sophisticated level of expertise, with significant resources and opportunities to support multiple successful coordinated attacks.</t>
  </si>
  <si>
    <t>5 -- Moderate -- 5 -- The adversary has moderate resources, expertise, and opportunities to support multiple successful attacks.</t>
  </si>
  <si>
    <t>2 -- Low -- The adversary has limited resources, expertise, and opportunities to support a successful attack.</t>
  </si>
  <si>
    <t>1 -- Very Low  -- The adversary has very limited resources, expertise, and opportunities to support a successful attack.</t>
  </si>
  <si>
    <t>10 -- Very High  -- The adversary seeks to undermine, severely impede, or destroy the DNS by exploiting a presence in an organization's information systems or infrastructure. The adversary is concerned about disclosure of tradecraft only to the extent that it would impede its ability to complete stated goals.</t>
  </si>
  <si>
    <t>8 -- High -- The adversary seeks to undermine/impede critical aspects of the DNS, or place itself in a position to do so in the future, by maintaining a presence in an organization's information systems or infrastructure. The adversary is very concerned about minimizing attack detection/disclosure of tradecraft, particularly while preparing for future attacks.</t>
  </si>
  <si>
    <t>5 -- Moderate -- The adversary seeks to obtain or modify specific critical or sensitive DNS information or usurp/disrupt DNS cyber resources by establishing a foothold in an organization's information systems or infrastructure. The adversary is concerned about minimizing attack detection/disclosure of tradecraft, particularly when carrying out attacks over long time periods. The adversary is willing to impede aspects of the DNS to achieve these ends.</t>
  </si>
  <si>
    <t>2 -- Low -- The adversary actively seeks to obtain critical or sensitive DNS information or to usurp/disrupt DNS cyber resources, and does so without concern about attack detection/disclosure of tradecraft.</t>
  </si>
  <si>
    <t>1 -- Very Low  -- The adversary seeks to usurp, disrupt, or deface DNS cyber resources, and does so without concern about attack detection/disclosure of tradecraft.</t>
  </si>
  <si>
    <t>10 -- Very High -- The adversary analyzes information obtained via reconnaissance and attacks to persistantly target the DNS, focusing on specific high-value or mission-critical information, resources, supply flows, or functions; specific employees or positions; supporting infrastructure providers/suppliers; or partnering organizations.</t>
  </si>
  <si>
    <t>8 -- High -- The adversary analyzes information obtained via reconnaissance to target persistently target the DNS, focusing on specific high-value or mission-critical information, resources, supply flows, or functions, specific employees supporting those functions, or key positions.</t>
  </si>
  <si>
    <t>5 -- Moderate -- The adversary analyzes publicly available information to persistantly target specific high-value organizations (and key positions, such as Chief Information Officer), programs, or information.</t>
  </si>
  <si>
    <t>2 -- Low  -- The adversary uses publicly available information to target a class of high-value organizations or information, and seeks targets of opportunity within that class.</t>
  </si>
  <si>
    <t>1 -- Very Low -- The adversary may or may not target any specific organizations or classes of organizations.</t>
  </si>
  <si>
    <t>10 -- Very High -- Adversary is almost certain to initiate the threat-event</t>
  </si>
  <si>
    <t>8 -- High -- Adversary is highly likely to initiate the threat event</t>
  </si>
  <si>
    <t>5 -- Moderate -- Adversary is somewhat likely to initiate the threat event</t>
  </si>
  <si>
    <t>2 -- Low -- Adversary is unlikely to initiate the threat event</t>
  </si>
  <si>
    <t>0 -- Very Low -- 0 -- Adversary is highly unlikely to initiate the threat event</t>
  </si>
  <si>
    <t>10 -- Very high -- Error, accident, or act of nature is almost certain to occur; or occurs more than 100 times a year.</t>
  </si>
  <si>
    <t>8 -- High -- Error, accident, or act of nature is highly likely to occur; or occurs between 10-100 times a year.</t>
  </si>
  <si>
    <t>5 -- Moderate -- Error, accident, or act of nature is somewhat likely to occur; or occurs between 1-10 times a year.</t>
  </si>
  <si>
    <t>2 -- Low -- Error, accident, or act of nature is unlikely to occur; or occurs less than once a year, but more than once every 10 years.</t>
  </si>
  <si>
    <t>0 -- Very Low -- Error, accident, or act of nature is highly unlikely to occur; or occurs less than once every 10 years.</t>
  </si>
  <si>
    <t>10 -- Very High -- Relevant security control or other remediation is not implemented and not planned; or no security measure can be identified to remediate the vulnerability.</t>
  </si>
  <si>
    <t>5 -- Moderate -- Relevant security control or other remediation is partially implemented and somewhat effective.</t>
  </si>
  <si>
    <t>8 -- High -- Relevant security control or other remediation is planned but not implemented.</t>
  </si>
  <si>
    <t>2 -- Low -- Relevant security control or other remediation is fully implemented and somewhat effective.</t>
  </si>
  <si>
    <t>1 -- Very Low -- Relevant security control or other remediation is fully implemented, assessed, and effective.</t>
  </si>
  <si>
    <t xml:space="preserve">.1 -- Very High -- Applies to all organizational missions/business functions </t>
  </si>
  <si>
    <t xml:space="preserve">.3 -- High -- Applies to most organizational missions/business functions </t>
  </si>
  <si>
    <t xml:space="preserve">.5 -- Moderate -- Applies to many organizational missions/business functions </t>
  </si>
  <si>
    <t xml:space="preserve">.8 -- Low -- Applies to some organizational missions/business functions </t>
  </si>
  <si>
    <t xml:space="preserve">1 -- Very Low -- Applies to few organizational missions/business functions </t>
  </si>
  <si>
    <t xml:space="preserve">10 -- Very High -- Applies to all organizational missions/business functions </t>
  </si>
  <si>
    <t xml:space="preserve">8 -- High -- Applies to most organizational missions/business functions </t>
  </si>
  <si>
    <t xml:space="preserve">5 -- Moderate -- Applies to many organizational missions/business functions </t>
  </si>
  <si>
    <t xml:space="preserve">3 -- Low  -- Applies to some organizational missions/business functions </t>
  </si>
  <si>
    <t xml:space="preserve">10 -- Controls are missing  </t>
  </si>
  <si>
    <t xml:space="preserve">8 -- Controls are acknowledged as needed </t>
  </si>
  <si>
    <t xml:space="preserve">5 -- Controls are planned or being implemented </t>
  </si>
  <si>
    <t xml:space="preserve">2 -- Controls are implemented </t>
  </si>
  <si>
    <t xml:space="preserve">1 -- Controls are effective </t>
  </si>
  <si>
    <t>10 -- Very high -- in the worst case these broad/severe impacts are very likely to occur</t>
  </si>
  <si>
    <t>10 -- Very broad -- in the worst case, impact from these threat-events would be very broad</t>
  </si>
  <si>
    <t>10 -- Very severe -- in the worst case, impact from these threat-events would be very severe</t>
  </si>
  <si>
    <t>(open this list so see the complete list of impacts)</t>
  </si>
  <si>
    <r>
      <t>Non-a</t>
    </r>
    <r>
      <rPr>
        <b/>
        <sz val="12"/>
        <color indexed="8"/>
        <rFont val="Calibri"/>
        <family val="2"/>
      </rPr>
      <t>dversarial threat source</t>
    </r>
  </si>
  <si>
    <r>
      <t>A</t>
    </r>
    <r>
      <rPr>
        <b/>
        <sz val="12"/>
        <color indexed="8"/>
        <rFont val="Calibri"/>
        <family val="2"/>
      </rPr>
      <t>dversarial threat source</t>
    </r>
  </si>
  <si>
    <r>
      <rPr>
        <b/>
        <sz val="12"/>
        <color indexed="8"/>
        <rFont val="Calibri"/>
        <family val="2"/>
      </rPr>
      <t>Security Controls</t>
    </r>
    <r>
      <rPr>
        <sz val="12"/>
        <color theme="1"/>
        <rFont val="Calibri"/>
        <family val="2"/>
      </rPr>
      <t xml:space="preserve"> </t>
    </r>
  </si>
  <si>
    <t>Predisposing Conditions -- that positively or negatively impact risk</t>
  </si>
  <si>
    <t>Risk -- to the DNS</t>
  </si>
  <si>
    <t>Glossary</t>
  </si>
  <si>
    <t>which combine to create risk to the DNS</t>
  </si>
  <si>
    <t xml:space="preserve">A measure of the extent to which the DNS is threatened by a potential circumstance or event, and typically a function of: </t>
  </si>
  <si>
    <t xml:space="preserve">(i) the adverse impacts that would arise if the circumstance or event occurs; and </t>
  </si>
  <si>
    <t xml:space="preserve">(ii) the likelihood of occurrence.  </t>
  </si>
  <si>
    <t xml:space="preserve">Note: these risks are those risks that arise from the loss of confidentiality, integrity, or availability of the DNS and reflect the potential adverse impacts to: </t>
  </si>
  <si>
    <t xml:space="preserve">operations (including mission, functions, image, or reputation), </t>
  </si>
  <si>
    <t xml:space="preserve">assets, </t>
  </si>
  <si>
    <t xml:space="preserve">individuals, </t>
  </si>
  <si>
    <t xml:space="preserve">other organizations, </t>
  </si>
  <si>
    <t>and the world.</t>
  </si>
  <si>
    <t>A condition that exists within the DNS which contributes to (i.e., increases or decreases) the likelihood that one or more threat events, once initiated, result in undesirable consequences or adverse impact to organizational operations and assets, individuals, other organizations, or the world.</t>
  </si>
  <si>
    <t>Weakness in an information system, system security procedures, internal controls, or implementation that could be exploited by a threat source.</t>
  </si>
  <si>
    <t>The management, operational, and technical controls (i.e., safeguards or countermeasures) prescribed for an information system to protect the confidentiality, integrity, and availability of the system and its information.</t>
  </si>
  <si>
    <t>Individuals, groups, organizations or states that seek to exploit the DNS's dependence on cyber resources</t>
  </si>
  <si>
    <t>Errors by individuals during the course of their everyday responsibilities, failures of equipment or software, and natural disasters and failures of critical infrastructure on which the DNS depends but which are outside the control of the providing/supporting organizations</t>
  </si>
  <si>
    <t>An event or situation that has the potential for causing undesirable consequences or impact.</t>
  </si>
  <si>
    <t>The harm to individuals and organizations that may occur as the result of a threat-event</t>
  </si>
  <si>
    <t>Adverse Impact</t>
  </si>
  <si>
    <t>An adversarial threat source…</t>
  </si>
  <si>
    <t xml:space="preserve">and Security Controls </t>
  </si>
  <si>
    <t>could initiate a Threat Event</t>
  </si>
  <si>
    <t>that would result in Adverse Impacts</t>
  </si>
  <si>
    <t>A Non-Adversarial Threat Source</t>
  </si>
  <si>
    <t>Effect</t>
  </si>
  <si>
    <t xml:space="preserve">10 -- sweeping, involving almost all DNS providers </t>
  </si>
  <si>
    <t>8 -- extensive, involving most DNS providers (80%?)</t>
  </si>
  <si>
    <t>5 --wide-ranging, involving a significant portion of DNS providers (30%?)</t>
  </si>
  <si>
    <t>3 --limited, involving some DNS providers</t>
  </si>
  <si>
    <t>1 -- minimal, involving few if any DNS providers</t>
  </si>
  <si>
    <t>Capability</t>
  </si>
  <si>
    <t>Intent</t>
  </si>
  <si>
    <t>Targeting</t>
  </si>
  <si>
    <t>Predisposing +</t>
  </si>
  <si>
    <t>Pervasiveness</t>
  </si>
  <si>
    <t>Sec. Controls</t>
  </si>
  <si>
    <t>Status</t>
  </si>
  <si>
    <t>Likelihood of init.</t>
  </si>
  <si>
    <t>Range</t>
  </si>
  <si>
    <t>Likelihood of adv. Impact</t>
  </si>
  <si>
    <t>Overall risk</t>
  </si>
  <si>
    <t>Predisposing -</t>
  </si>
  <si>
    <t>Range of effect</t>
  </si>
  <si>
    <t>please make up a unique identifier for this scenario out of your initials and a sequence number-&gt;</t>
  </si>
  <si>
    <t>Seq #</t>
  </si>
  <si>
    <t>Seq. #</t>
  </si>
  <si>
    <t>Additions to this version -- V4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</si>
</sst>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2"/>
      <color theme="1"/>
      <name val="Calibri"/>
      <family val="2"/>
    </font>
    <font>
      <sz val="12"/>
      <color indexed="8"/>
      <name val="Calibri"/>
      <family val="2"/>
    </font>
    <font>
      <b/>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2"/>
      <color indexed="20"/>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sz val="12"/>
      <color indexed="10"/>
      <name val="Calibri"/>
      <family val="2"/>
    </font>
    <font>
      <sz val="12"/>
      <color indexed="61"/>
      <name val="Calibri"/>
      <family val="2"/>
    </font>
    <font>
      <sz val="12"/>
      <color indexed="8"/>
      <name val="Cambria"/>
      <family val="0"/>
    </font>
    <font>
      <b/>
      <u val="single"/>
      <sz val="12"/>
      <color indexed="12"/>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2"/>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2"/>
      <color rgb="FF000000"/>
      <name val="Calibri"/>
      <family val="2"/>
    </font>
    <font>
      <sz val="12"/>
      <color rgb="FF3C1A36"/>
      <name val="Calibri"/>
      <family val="2"/>
    </font>
    <font>
      <b/>
      <sz val="12"/>
      <color rgb="FF000000"/>
      <name val="Calibri"/>
      <family val="0"/>
    </font>
    <font>
      <sz val="12"/>
      <color theme="1"/>
      <name val="Cambria"/>
      <family val="0"/>
    </font>
    <font>
      <b/>
      <u val="single"/>
      <sz val="12"/>
      <color theme="1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3">
    <xf numFmtId="0" fontId="0" fillId="0" borderId="0" xfId="0" applyFont="1" applyAlignment="1">
      <alignment/>
    </xf>
    <xf numFmtId="0" fontId="41" fillId="0" borderId="0" xfId="0" applyFont="1" applyAlignment="1">
      <alignment/>
    </xf>
    <xf numFmtId="0" fontId="0" fillId="0" borderId="0" xfId="0" applyAlignment="1">
      <alignment horizontal="left" vertical="center" indent="1"/>
    </xf>
    <xf numFmtId="0" fontId="41" fillId="0" borderId="0" xfId="0" applyFont="1" applyAlignment="1">
      <alignment horizontal="left" vertical="center" indent="1"/>
    </xf>
    <xf numFmtId="0" fontId="0" fillId="0" borderId="0" xfId="0" applyAlignment="1">
      <alignment horizontal="left" vertical="center" indent="2"/>
    </xf>
    <xf numFmtId="0" fontId="41" fillId="0" borderId="0" xfId="0" applyFont="1" applyAlignment="1">
      <alignment horizontal="left" vertical="center" indent="2"/>
    </xf>
    <xf numFmtId="0" fontId="0" fillId="0" borderId="0" xfId="0" applyAlignment="1">
      <alignment horizontal="left" vertical="center" indent="3"/>
    </xf>
    <xf numFmtId="0" fontId="41" fillId="0" borderId="0" xfId="0" applyFont="1" applyAlignment="1">
      <alignment horizontal="left" vertical="center" indent="3"/>
    </xf>
    <xf numFmtId="0" fontId="0" fillId="0" borderId="0" xfId="0" applyAlignment="1">
      <alignment horizontal="left" vertical="center" indent="4"/>
    </xf>
    <xf numFmtId="0" fontId="42" fillId="0" borderId="0" xfId="0" applyFont="1" applyAlignment="1">
      <alignment horizontal="left" vertical="center" indent="4"/>
    </xf>
    <xf numFmtId="0" fontId="39" fillId="0" borderId="0" xfId="0" applyFont="1" applyAlignment="1">
      <alignment horizontal="left" vertical="center" indent="1"/>
    </xf>
    <xf numFmtId="0" fontId="41" fillId="0" borderId="0" xfId="0" applyFont="1" applyAlignment="1">
      <alignment horizontal="left" vertical="center" indent="4"/>
    </xf>
    <xf numFmtId="0" fontId="41" fillId="0" borderId="0" xfId="0" applyFont="1" applyAlignment="1">
      <alignment wrapText="1"/>
    </xf>
    <xf numFmtId="0" fontId="0" fillId="0" borderId="0" xfId="0" applyAlignment="1">
      <alignment wrapText="1"/>
    </xf>
    <xf numFmtId="0" fontId="39" fillId="0" borderId="0" xfId="0" applyFont="1" applyAlignment="1">
      <alignment horizontal="left" vertical="center" wrapText="1" indent="1"/>
    </xf>
    <xf numFmtId="0" fontId="41" fillId="0" borderId="0" xfId="0" applyFont="1" applyAlignment="1">
      <alignment horizontal="left" vertical="center" wrapText="1" indent="2"/>
    </xf>
    <xf numFmtId="0" fontId="0" fillId="0" borderId="0" xfId="0" applyAlignment="1">
      <alignment horizontal="left" vertical="center" wrapText="1" indent="1"/>
    </xf>
    <xf numFmtId="0" fontId="0" fillId="0" borderId="0" xfId="0" applyFill="1" applyAlignment="1">
      <alignment vertical="center"/>
    </xf>
    <xf numFmtId="0" fontId="0" fillId="0" borderId="0" xfId="0" applyFill="1" applyAlignment="1">
      <alignment vertical="center" wrapText="1"/>
    </xf>
    <xf numFmtId="0" fontId="0" fillId="33" borderId="0" xfId="0" applyFill="1" applyAlignment="1">
      <alignment vertical="center"/>
    </xf>
    <xf numFmtId="0" fontId="39" fillId="0" borderId="0" xfId="0" applyFont="1" applyFill="1" applyAlignment="1">
      <alignment horizontal="left" vertical="center" indent="1"/>
    </xf>
    <xf numFmtId="0" fontId="0" fillId="33" borderId="0" xfId="0" applyFill="1" applyAlignment="1">
      <alignment vertical="center" wrapText="1"/>
    </xf>
    <xf numFmtId="0" fontId="0" fillId="0" borderId="0" xfId="0" applyFill="1" applyAlignment="1">
      <alignment horizontal="left" vertical="center" indent="1"/>
    </xf>
    <xf numFmtId="0" fontId="0" fillId="0" borderId="0" xfId="0" applyFill="1" applyAlignment="1">
      <alignment horizontal="center" vertical="center"/>
    </xf>
    <xf numFmtId="0" fontId="0" fillId="13" borderId="0" xfId="0" applyFill="1" applyAlignment="1">
      <alignment horizontal="center" vertical="center"/>
    </xf>
    <xf numFmtId="0" fontId="39" fillId="0" borderId="0" xfId="0" applyFont="1" applyFill="1" applyAlignment="1">
      <alignment vertical="center"/>
    </xf>
    <xf numFmtId="0" fontId="39" fillId="0" borderId="0" xfId="0" applyFont="1" applyFill="1" applyAlignment="1">
      <alignment vertical="center" wrapText="1"/>
    </xf>
    <xf numFmtId="0" fontId="39" fillId="0" borderId="0" xfId="0" applyFont="1" applyAlignment="1">
      <alignment/>
    </xf>
    <xf numFmtId="0" fontId="39" fillId="0" borderId="0" xfId="0" applyFont="1" applyAlignment="1">
      <alignment horizontal="left"/>
    </xf>
    <xf numFmtId="0" fontId="39" fillId="0" borderId="0" xfId="0" applyFont="1" applyAlignment="1">
      <alignment wrapText="1"/>
    </xf>
    <xf numFmtId="0" fontId="39" fillId="0" borderId="0" xfId="0" applyFont="1" applyAlignment="1">
      <alignment/>
    </xf>
    <xf numFmtId="0" fontId="43" fillId="0" borderId="0" xfId="0" applyFont="1" applyAlignment="1">
      <alignment/>
    </xf>
    <xf numFmtId="0" fontId="0" fillId="7" borderId="0" xfId="0" applyFill="1" applyAlignment="1">
      <alignment horizontal="center" vertical="center"/>
    </xf>
    <xf numFmtId="0" fontId="44" fillId="0" borderId="0" xfId="0" applyFont="1" applyAlignment="1">
      <alignment vertical="center" wrapText="1"/>
    </xf>
    <xf numFmtId="0" fontId="0" fillId="33" borderId="0" xfId="0" applyFill="1" applyAlignment="1">
      <alignment horizontal="center" vertical="center" wrapText="1"/>
    </xf>
    <xf numFmtId="0" fontId="39" fillId="0" borderId="0" xfId="0" applyFont="1" applyFill="1" applyAlignment="1">
      <alignment horizontal="left" vertical="center" wrapText="1"/>
    </xf>
    <xf numFmtId="0" fontId="0" fillId="0" borderId="0" xfId="0" applyFill="1" applyAlignment="1">
      <alignment horizontal="left" vertical="center" wrapText="1"/>
    </xf>
    <xf numFmtId="0" fontId="2" fillId="0" borderId="0" xfId="0" applyFont="1" applyFill="1" applyAlignment="1">
      <alignment vertical="center" wrapText="1"/>
    </xf>
    <xf numFmtId="0" fontId="0" fillId="0" borderId="0" xfId="0" applyFont="1" applyAlignment="1">
      <alignment wrapText="1"/>
    </xf>
    <xf numFmtId="0" fontId="0" fillId="0" borderId="0" xfId="0" applyFont="1" applyAlignment="1">
      <alignment vertical="center" wrapText="1"/>
    </xf>
    <xf numFmtId="0" fontId="0" fillId="0" borderId="0" xfId="0" applyFont="1" applyAlignment="1">
      <alignment horizontal="left" wrapText="1" indent="1"/>
    </xf>
    <xf numFmtId="0" fontId="45" fillId="0" borderId="0" xfId="53" applyFont="1" applyFill="1" applyAlignment="1">
      <alignment horizontal="left" vertical="center"/>
    </xf>
    <xf numFmtId="0" fontId="39" fillId="33" borderId="0" xfId="0" applyFont="1" applyFill="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7"/>
  <sheetViews>
    <sheetView tabSelected="1" workbookViewId="0" topLeftCell="A1">
      <selection activeCell="A40" sqref="A40"/>
    </sheetView>
  </sheetViews>
  <sheetFormatPr defaultColWidth="11.00390625" defaultRowHeight="15.75"/>
  <sheetData>
    <row r="1" ht="15">
      <c r="A1" s="27" t="s">
        <v>175</v>
      </c>
    </row>
    <row r="3" ht="15">
      <c r="A3" t="s">
        <v>176</v>
      </c>
    </row>
    <row r="4" ht="15">
      <c r="A4" t="s">
        <v>188</v>
      </c>
    </row>
    <row r="5" ht="15">
      <c r="A5" t="s">
        <v>177</v>
      </c>
    </row>
    <row r="7" ht="15">
      <c r="A7" s="27" t="s">
        <v>178</v>
      </c>
    </row>
    <row r="9" ht="15">
      <c r="B9" t="s">
        <v>179</v>
      </c>
    </row>
    <row r="10" ht="15">
      <c r="B10" t="s">
        <v>180</v>
      </c>
    </row>
    <row r="11" ht="15">
      <c r="B11" t="s">
        <v>184</v>
      </c>
    </row>
    <row r="13" ht="15">
      <c r="B13" t="s">
        <v>181</v>
      </c>
    </row>
    <row r="14" ht="15">
      <c r="B14" t="s">
        <v>182</v>
      </c>
    </row>
    <row r="15" ht="15">
      <c r="B15" t="s">
        <v>183</v>
      </c>
    </row>
    <row r="17" ht="15">
      <c r="B17" t="s">
        <v>185</v>
      </c>
    </row>
    <row r="18" ht="15">
      <c r="B18" t="s">
        <v>186</v>
      </c>
    </row>
    <row r="20" ht="15">
      <c r="B20" t="s">
        <v>187</v>
      </c>
    </row>
    <row r="23" ht="15">
      <c r="A23" s="27" t="s">
        <v>189</v>
      </c>
    </row>
    <row r="25" ht="15">
      <c r="B25" t="s">
        <v>190</v>
      </c>
    </row>
    <row r="27" ht="15">
      <c r="B27" t="s">
        <v>191</v>
      </c>
    </row>
    <row r="29" ht="15">
      <c r="A29" s="27" t="s">
        <v>192</v>
      </c>
    </row>
    <row r="32" ht="15">
      <c r="A32" s="27" t="s">
        <v>303</v>
      </c>
    </row>
    <row r="34" ht="15">
      <c r="A34" t="s">
        <v>194</v>
      </c>
    </row>
    <row r="35" ht="15">
      <c r="A35" t="s">
        <v>193</v>
      </c>
    </row>
    <row r="36" ht="15">
      <c r="A36" t="s">
        <v>195</v>
      </c>
    </row>
    <row r="37" ht="15">
      <c r="A37" s="27"/>
    </row>
  </sheetData>
  <sheetProtection/>
  <printOptions/>
  <pageMargins left="0.75" right="0.75" top="1" bottom="1" header="0.5" footer="0.5"/>
  <pageSetup orientation="portrait"/>
</worksheet>
</file>

<file path=xl/worksheets/sheet10.xml><?xml version="1.0" encoding="utf-8"?>
<worksheet xmlns="http://schemas.openxmlformats.org/spreadsheetml/2006/main" xmlns:r="http://schemas.openxmlformats.org/officeDocument/2006/relationships">
  <dimension ref="A1:H29"/>
  <sheetViews>
    <sheetView workbookViewId="0" topLeftCell="A1">
      <selection activeCell="G11" sqref="G11"/>
    </sheetView>
  </sheetViews>
  <sheetFormatPr defaultColWidth="11.00390625" defaultRowHeight="15.75"/>
  <cols>
    <col min="7" max="7" width="42.125" style="0" customWidth="1"/>
  </cols>
  <sheetData>
    <row r="1" spans="1:2" ht="15">
      <c r="A1" s="1" t="s">
        <v>83</v>
      </c>
      <c r="B1" s="1"/>
    </row>
    <row r="2" spans="1:7" ht="15">
      <c r="A2" s="1"/>
      <c r="B2" s="1" t="s">
        <v>84</v>
      </c>
      <c r="G2" t="s">
        <v>158</v>
      </c>
    </row>
    <row r="3" ht="15">
      <c r="H3" t="s">
        <v>165</v>
      </c>
    </row>
    <row r="4" spans="2:8" ht="15">
      <c r="B4" s="10" t="s">
        <v>103</v>
      </c>
      <c r="G4" t="s">
        <v>243</v>
      </c>
      <c r="H4" s="1">
        <v>10</v>
      </c>
    </row>
    <row r="5" spans="2:8" ht="15">
      <c r="B5" s="10"/>
      <c r="G5" t="s">
        <v>244</v>
      </c>
      <c r="H5" s="1">
        <v>8</v>
      </c>
    </row>
    <row r="6" spans="2:8" ht="15">
      <c r="B6" s="5" t="s">
        <v>85</v>
      </c>
      <c r="G6" t="s">
        <v>245</v>
      </c>
      <c r="H6" s="1">
        <v>5</v>
      </c>
    </row>
    <row r="7" spans="2:8" ht="15">
      <c r="B7" s="5" t="s">
        <v>86</v>
      </c>
      <c r="G7" t="s">
        <v>246</v>
      </c>
      <c r="H7" s="1">
        <v>2</v>
      </c>
    </row>
    <row r="8" spans="2:8" ht="15">
      <c r="B8" s="5" t="s">
        <v>87</v>
      </c>
      <c r="G8" t="s">
        <v>247</v>
      </c>
      <c r="H8" s="1">
        <v>1</v>
      </c>
    </row>
    <row r="9" ht="15">
      <c r="B9" s="5" t="s">
        <v>88</v>
      </c>
    </row>
    <row r="10" ht="15">
      <c r="B10" s="5" t="s">
        <v>89</v>
      </c>
    </row>
    <row r="11" ht="15">
      <c r="B11" s="5"/>
    </row>
    <row r="12" ht="15">
      <c r="B12" s="10" t="s">
        <v>104</v>
      </c>
    </row>
    <row r="13" ht="15">
      <c r="B13" s="10"/>
    </row>
    <row r="14" ht="15">
      <c r="B14" s="5" t="s">
        <v>90</v>
      </c>
    </row>
    <row r="15" ht="15">
      <c r="B15" s="5" t="s">
        <v>91</v>
      </c>
    </row>
    <row r="16" ht="15">
      <c r="B16" s="5" t="s">
        <v>92</v>
      </c>
    </row>
    <row r="17" ht="15">
      <c r="B17" s="5" t="s">
        <v>93</v>
      </c>
    </row>
    <row r="18" ht="15">
      <c r="B18" s="5" t="s">
        <v>94</v>
      </c>
    </row>
    <row r="19" ht="15">
      <c r="B19" s="5" t="s">
        <v>95</v>
      </c>
    </row>
    <row r="20" ht="15">
      <c r="B20" s="5" t="s">
        <v>96</v>
      </c>
    </row>
    <row r="21" ht="15">
      <c r="B21" s="5" t="s">
        <v>97</v>
      </c>
    </row>
    <row r="22" ht="15">
      <c r="B22" s="5" t="s">
        <v>98</v>
      </c>
    </row>
    <row r="23" ht="15">
      <c r="B23" s="5"/>
    </row>
    <row r="24" ht="15">
      <c r="B24" s="10" t="s">
        <v>105</v>
      </c>
    </row>
    <row r="25" ht="15">
      <c r="B25" s="5"/>
    </row>
    <row r="26" ht="15">
      <c r="B26" s="5" t="s">
        <v>99</v>
      </c>
    </row>
    <row r="27" ht="15">
      <c r="B27" s="5" t="s">
        <v>100</v>
      </c>
    </row>
    <row r="28" ht="15">
      <c r="B28" s="5" t="s">
        <v>101</v>
      </c>
    </row>
    <row r="29" ht="15">
      <c r="B29" s="5" t="s">
        <v>102</v>
      </c>
    </row>
  </sheetData>
  <sheetProtection/>
  <printOptions/>
  <pageMargins left="0.75" right="0.75" top="1" bottom="1" header="0.5" footer="0.5"/>
  <pageSetup orientation="portrait"/>
</worksheet>
</file>

<file path=xl/worksheets/sheet11.xml><?xml version="1.0" encoding="utf-8"?>
<worksheet xmlns="http://schemas.openxmlformats.org/spreadsheetml/2006/main" xmlns:r="http://schemas.openxmlformats.org/officeDocument/2006/relationships">
  <dimension ref="A1:E52"/>
  <sheetViews>
    <sheetView workbookViewId="0" topLeftCell="A1">
      <selection activeCell="A1" sqref="A1"/>
    </sheetView>
  </sheetViews>
  <sheetFormatPr defaultColWidth="11.00390625" defaultRowHeight="15.75"/>
  <cols>
    <col min="2" max="2" width="81.00390625" style="0" customWidth="1"/>
    <col min="5" max="5" width="70.875" style="0" customWidth="1"/>
  </cols>
  <sheetData>
    <row r="1" spans="1:4" ht="15">
      <c r="A1" s="27" t="s">
        <v>107</v>
      </c>
      <c r="D1" t="s">
        <v>158</v>
      </c>
    </row>
    <row r="2" ht="15">
      <c r="B2" t="s">
        <v>108</v>
      </c>
    </row>
    <row r="3" spans="4:5" ht="15">
      <c r="D3" s="1" t="s">
        <v>144</v>
      </c>
      <c r="E3" s="1"/>
    </row>
    <row r="4" spans="4:5" ht="15">
      <c r="D4" s="1"/>
      <c r="E4" s="1" t="s">
        <v>145</v>
      </c>
    </row>
    <row r="5" spans="4:5" ht="15">
      <c r="D5" s="1"/>
      <c r="E5" s="1"/>
    </row>
    <row r="6" spans="4:5" ht="60">
      <c r="D6" s="1"/>
      <c r="E6" s="12" t="s">
        <v>146</v>
      </c>
    </row>
    <row r="7" spans="4:5" ht="135">
      <c r="D7" s="1"/>
      <c r="E7" s="12" t="s">
        <v>147</v>
      </c>
    </row>
    <row r="8" ht="15">
      <c r="B8" s="10" t="s">
        <v>135</v>
      </c>
    </row>
    <row r="9" ht="15">
      <c r="B9" s="5" t="s">
        <v>109</v>
      </c>
    </row>
    <row r="10" ht="15">
      <c r="B10" s="5" t="s">
        <v>110</v>
      </c>
    </row>
    <row r="11" ht="15">
      <c r="B11" s="4" t="s">
        <v>127</v>
      </c>
    </row>
    <row r="12" ht="15">
      <c r="B12" s="7" t="s">
        <v>111</v>
      </c>
    </row>
    <row r="13" ht="15">
      <c r="B13" s="7" t="s">
        <v>112</v>
      </c>
    </row>
    <row r="14" ht="15">
      <c r="B14" s="5" t="s">
        <v>113</v>
      </c>
    </row>
    <row r="15" ht="15">
      <c r="B15" s="10" t="s">
        <v>136</v>
      </c>
    </row>
    <row r="16" ht="15">
      <c r="B16" s="5" t="s">
        <v>114</v>
      </c>
    </row>
    <row r="17" ht="15">
      <c r="B17" s="5" t="s">
        <v>115</v>
      </c>
    </row>
    <row r="18" ht="15">
      <c r="B18" s="5" t="s">
        <v>116</v>
      </c>
    </row>
    <row r="19" ht="15">
      <c r="B19" s="5" t="s">
        <v>117</v>
      </c>
    </row>
    <row r="20" ht="15">
      <c r="B20" s="10" t="s">
        <v>137</v>
      </c>
    </row>
    <row r="21" ht="15">
      <c r="B21" s="4" t="s">
        <v>138</v>
      </c>
    </row>
    <row r="22" ht="15">
      <c r="B22" s="7" t="s">
        <v>118</v>
      </c>
    </row>
    <row r="23" ht="15">
      <c r="B23" s="7" t="s">
        <v>119</v>
      </c>
    </row>
    <row r="24" ht="15">
      <c r="B24" s="7" t="s">
        <v>120</v>
      </c>
    </row>
    <row r="25" ht="15">
      <c r="B25" s="4" t="s">
        <v>139</v>
      </c>
    </row>
    <row r="26" ht="15">
      <c r="B26" s="7" t="s">
        <v>121</v>
      </c>
    </row>
    <row r="27" ht="15">
      <c r="B27" s="7" t="s">
        <v>118</v>
      </c>
    </row>
    <row r="28" ht="15">
      <c r="B28" s="7" t="s">
        <v>119</v>
      </c>
    </row>
    <row r="29" ht="15">
      <c r="B29" s="7" t="s">
        <v>120</v>
      </c>
    </row>
    <row r="30" ht="15">
      <c r="B30" s="4" t="s">
        <v>140</v>
      </c>
    </row>
    <row r="31" ht="15">
      <c r="B31" s="7" t="s">
        <v>122</v>
      </c>
    </row>
    <row r="32" ht="15">
      <c r="B32" s="7" t="s">
        <v>123</v>
      </c>
    </row>
    <row r="33" ht="15">
      <c r="B33" s="5" t="s">
        <v>124</v>
      </c>
    </row>
    <row r="34" ht="15">
      <c r="B34" s="4" t="s">
        <v>141</v>
      </c>
    </row>
    <row r="35" ht="15">
      <c r="B35" s="7" t="s">
        <v>125</v>
      </c>
    </row>
    <row r="36" ht="15">
      <c r="B36" s="7" t="s">
        <v>126</v>
      </c>
    </row>
    <row r="37" ht="15">
      <c r="B37" s="5" t="s">
        <v>127</v>
      </c>
    </row>
    <row r="38" ht="15">
      <c r="B38" s="4" t="s">
        <v>142</v>
      </c>
    </row>
    <row r="39" ht="15">
      <c r="B39" s="6" t="s">
        <v>140</v>
      </c>
    </row>
    <row r="40" ht="15">
      <c r="B40" s="11" t="s">
        <v>122</v>
      </c>
    </row>
    <row r="41" ht="15">
      <c r="B41" s="11" t="s">
        <v>123</v>
      </c>
    </row>
    <row r="42" ht="15">
      <c r="B42" s="7" t="s">
        <v>124</v>
      </c>
    </row>
    <row r="43" ht="15">
      <c r="B43" s="6" t="s">
        <v>127</v>
      </c>
    </row>
    <row r="44" ht="15">
      <c r="B44" s="11" t="s">
        <v>125</v>
      </c>
    </row>
    <row r="45" ht="15">
      <c r="B45" s="11" t="s">
        <v>128</v>
      </c>
    </row>
    <row r="46" ht="15">
      <c r="B46" s="10" t="s">
        <v>143</v>
      </c>
    </row>
    <row r="47" ht="15">
      <c r="B47" s="5" t="s">
        <v>129</v>
      </c>
    </row>
    <row r="48" ht="15">
      <c r="B48" s="5" t="s">
        <v>130</v>
      </c>
    </row>
    <row r="49" ht="15">
      <c r="B49" s="5" t="s">
        <v>131</v>
      </c>
    </row>
    <row r="50" ht="15">
      <c r="B50" s="5" t="s">
        <v>132</v>
      </c>
    </row>
    <row r="51" ht="15">
      <c r="B51" s="5" t="s">
        <v>133</v>
      </c>
    </row>
    <row r="52" ht="15">
      <c r="B52" s="5" t="s">
        <v>134</v>
      </c>
    </row>
  </sheetData>
  <sheetProtection/>
  <printOptions/>
  <pageMargins left="0.75" right="0.75" top="1" bottom="1" header="0.5" footer="0.5"/>
  <pageSetup orientation="portrait"/>
</worksheet>
</file>

<file path=xl/worksheets/sheet12.xml><?xml version="1.0" encoding="utf-8"?>
<worksheet xmlns="http://schemas.openxmlformats.org/spreadsheetml/2006/main" xmlns:r="http://schemas.openxmlformats.org/officeDocument/2006/relationships">
  <dimension ref="A1:B5"/>
  <sheetViews>
    <sheetView workbookViewId="0" topLeftCell="A1">
      <selection activeCell="F29" sqref="F29"/>
    </sheetView>
  </sheetViews>
  <sheetFormatPr defaultColWidth="11.00390625" defaultRowHeight="15.75"/>
  <cols>
    <col min="2" max="2" width="60.625" style="0" customWidth="1"/>
  </cols>
  <sheetData>
    <row r="1" ht="15">
      <c r="A1" t="s">
        <v>144</v>
      </c>
    </row>
    <row r="2" ht="15">
      <c r="B2" t="s">
        <v>145</v>
      </c>
    </row>
    <row r="4" ht="60">
      <c r="B4" s="12" t="s">
        <v>146</v>
      </c>
    </row>
    <row r="5" ht="165">
      <c r="B5" s="12" t="s">
        <v>147</v>
      </c>
    </row>
  </sheetData>
  <sheetProtection/>
  <printOptions/>
  <pageMargins left="0.75" right="0.75" top="1" bottom="1" header="0.5" footer="0.5"/>
  <pageSetup orientation="portrait"/>
</worksheet>
</file>

<file path=xl/worksheets/sheet13.xml><?xml version="1.0" encoding="utf-8"?>
<worksheet xmlns="http://schemas.openxmlformats.org/spreadsheetml/2006/main" xmlns:r="http://schemas.openxmlformats.org/officeDocument/2006/relationships">
  <dimension ref="A1:B5"/>
  <sheetViews>
    <sheetView workbookViewId="0" topLeftCell="A1">
      <selection activeCell="F29" sqref="F29"/>
    </sheetView>
  </sheetViews>
  <sheetFormatPr defaultColWidth="11.00390625" defaultRowHeight="15.75"/>
  <cols>
    <col min="2" max="2" width="60.625" style="0" customWidth="1"/>
  </cols>
  <sheetData>
    <row r="1" ht="15">
      <c r="A1" t="s">
        <v>144</v>
      </c>
    </row>
    <row r="2" ht="15">
      <c r="B2" t="s">
        <v>145</v>
      </c>
    </row>
    <row r="4" ht="60">
      <c r="B4" s="12" t="s">
        <v>146</v>
      </c>
    </row>
    <row r="5" ht="165">
      <c r="B5" s="12" t="s">
        <v>147</v>
      </c>
    </row>
  </sheetData>
  <sheetProtection/>
  <printOptions/>
  <pageMargins left="0.75" right="0.75" top="1" bottom="1" header="0.5" footer="0.5"/>
  <pageSetup orientation="portrait"/>
</worksheet>
</file>

<file path=xl/worksheets/sheet14.xml><?xml version="1.0" encoding="utf-8"?>
<worksheet xmlns="http://schemas.openxmlformats.org/spreadsheetml/2006/main" xmlns:r="http://schemas.openxmlformats.org/officeDocument/2006/relationships">
  <dimension ref="A1:T6"/>
  <sheetViews>
    <sheetView showZeros="0" workbookViewId="0" topLeftCell="B1">
      <selection activeCell="T5" sqref="T5"/>
    </sheetView>
  </sheetViews>
  <sheetFormatPr defaultColWidth="11.00390625" defaultRowHeight="15.75"/>
  <cols>
    <col min="1" max="1" width="15.875" style="0" customWidth="1"/>
    <col min="2" max="2" width="9.375" style="0" customWidth="1"/>
    <col min="3" max="3" width="6.50390625" style="0" customWidth="1"/>
    <col min="4" max="4" width="10.125" style="0" customWidth="1"/>
    <col min="5" max="5" width="20.625" style="0" customWidth="1"/>
    <col min="6" max="6" width="7.50390625" style="0" customWidth="1"/>
    <col min="7" max="7" width="18.00390625" style="0" customWidth="1"/>
    <col min="8" max="8" width="7.00390625" style="0" customWidth="1"/>
    <col min="9" max="9" width="19.375" style="0" customWidth="1"/>
    <col min="10" max="10" width="7.50390625" style="0" customWidth="1"/>
    <col min="11" max="11" width="20.125" style="0" customWidth="1"/>
    <col min="12" max="12" width="6.00390625" style="0" customWidth="1"/>
    <col min="13" max="13" width="11.125" style="0" customWidth="1"/>
    <col min="14" max="14" width="9.375" style="0" customWidth="1"/>
    <col min="15" max="15" width="11.125" style="0" customWidth="1"/>
    <col min="16" max="16" width="8.50390625" style="0" customWidth="1"/>
    <col min="17" max="17" width="8.00390625" style="0" customWidth="1"/>
    <col min="18" max="18" width="9.50390625" style="0" customWidth="1"/>
    <col min="19" max="19" width="8.125" style="0" customWidth="1"/>
  </cols>
  <sheetData>
    <row r="1" spans="1:20" s="13" customFormat="1" ht="45">
      <c r="A1" s="13" t="s">
        <v>1</v>
      </c>
      <c r="B1" s="13" t="s">
        <v>287</v>
      </c>
      <c r="C1" s="13" t="s">
        <v>288</v>
      </c>
      <c r="D1" s="13" t="s">
        <v>289</v>
      </c>
      <c r="E1" s="13" t="s">
        <v>150</v>
      </c>
      <c r="F1" s="13" t="s">
        <v>170</v>
      </c>
      <c r="G1" s="13" t="s">
        <v>290</v>
      </c>
      <c r="H1" s="13" t="s">
        <v>291</v>
      </c>
      <c r="I1" s="13" t="s">
        <v>298</v>
      </c>
      <c r="J1" s="13" t="s">
        <v>291</v>
      </c>
      <c r="K1" s="13" t="s">
        <v>292</v>
      </c>
      <c r="L1" s="13" t="s">
        <v>293</v>
      </c>
      <c r="M1" s="13" t="s">
        <v>30</v>
      </c>
      <c r="N1" s="13" t="s">
        <v>294</v>
      </c>
      <c r="O1" s="13" t="s">
        <v>275</v>
      </c>
      <c r="P1" s="13" t="s">
        <v>170</v>
      </c>
      <c r="Q1" s="13" t="s">
        <v>295</v>
      </c>
      <c r="R1" s="13" t="s">
        <v>296</v>
      </c>
      <c r="S1" s="13" t="s">
        <v>297</v>
      </c>
      <c r="T1" s="13" t="s">
        <v>302</v>
      </c>
    </row>
    <row r="2" spans="1:20" ht="15">
      <c r="A2">
        <f>'I5 -Adversarial risk scenario'!B4</f>
        <v>0</v>
      </c>
      <c r="B2">
        <f>'I5 -Adversarial risk scenario'!F4</f>
        <v>1</v>
      </c>
      <c r="C2">
        <f>'I5 -Adversarial risk scenario'!F5</f>
        <v>1</v>
      </c>
      <c r="D2">
        <f>'I5 -Adversarial risk scenario'!F6</f>
        <v>1</v>
      </c>
      <c r="F2">
        <f>'I5 -Adversarial risk scenario'!F9</f>
        <v>1</v>
      </c>
      <c r="H2">
        <f>'I5 -Adversarial risk scenario'!F15</f>
        <v>1</v>
      </c>
      <c r="J2">
        <f>'I5 -Adversarial risk scenario'!F21</f>
        <v>1</v>
      </c>
      <c r="L2">
        <f>'I5 -Adversarial risk scenario'!F27</f>
        <v>1</v>
      </c>
      <c r="M2">
        <f>'I5 -Adversarial risk scenario'!B34</f>
        <v>0</v>
      </c>
      <c r="N2">
        <f>'I5 -Adversarial risk scenario'!F34</f>
        <v>1</v>
      </c>
      <c r="P2" t="str">
        <f>'I5 -Adversarial risk scenario'!F37</f>
        <v>10</v>
      </c>
      <c r="Q2" t="str">
        <f>'I5 -Adversarial risk scenario'!F38</f>
        <v>10</v>
      </c>
      <c r="R2" t="str">
        <f>'I5 -Adversarial risk scenario'!F39</f>
        <v>10</v>
      </c>
      <c r="S2">
        <f>'I5 -Adversarial risk scenario'!F42</f>
        <v>1000</v>
      </c>
      <c r="T2">
        <f>'I5 -Adversarial risk scenario'!F1</f>
        <v>0</v>
      </c>
    </row>
    <row r="3" spans="5:20" ht="15">
      <c r="E3">
        <f>'I5 -Adversarial risk scenario'!B10</f>
        <v>0</v>
      </c>
      <c r="F3">
        <f>'I5 -Adversarial risk scenario'!F10</f>
        <v>1</v>
      </c>
      <c r="G3">
        <f>'I5 -Adversarial risk scenario'!B16</f>
        <v>0</v>
      </c>
      <c r="H3">
        <f>'I5 -Adversarial risk scenario'!F16</f>
        <v>1</v>
      </c>
      <c r="I3">
        <f>'I5 -Adversarial risk scenario'!B22</f>
        <v>0</v>
      </c>
      <c r="J3">
        <f>'I5 -Adversarial risk scenario'!F22</f>
        <v>1</v>
      </c>
      <c r="K3">
        <f>'I5 -Adversarial risk scenario'!B28</f>
        <v>0</v>
      </c>
      <c r="L3">
        <f>'I5 -Adversarial risk scenario'!F28</f>
        <v>1</v>
      </c>
      <c r="T3">
        <f>'I5 -Adversarial risk scenario'!F1</f>
        <v>0</v>
      </c>
    </row>
    <row r="4" spans="5:20" ht="15">
      <c r="E4">
        <f>'I5 -Adversarial risk scenario'!B11</f>
        <v>0</v>
      </c>
      <c r="F4">
        <f>'I5 -Adversarial risk scenario'!F11</f>
        <v>1</v>
      </c>
      <c r="G4">
        <f>'I5 -Adversarial risk scenario'!B17</f>
        <v>0</v>
      </c>
      <c r="H4">
        <f>'I5 -Adversarial risk scenario'!F17</f>
        <v>1</v>
      </c>
      <c r="I4">
        <f>'I5 -Adversarial risk scenario'!B23</f>
        <v>0</v>
      </c>
      <c r="J4">
        <f>'I5 -Adversarial risk scenario'!F23</f>
        <v>1</v>
      </c>
      <c r="K4">
        <f>'I5 -Adversarial risk scenario'!B29</f>
        <v>0</v>
      </c>
      <c r="L4">
        <f>'I5 -Adversarial risk scenario'!F29</f>
        <v>1</v>
      </c>
      <c r="T4">
        <f>'I5 -Adversarial risk scenario'!F1</f>
        <v>0</v>
      </c>
    </row>
    <row r="5" spans="5:20" ht="15">
      <c r="E5">
        <f>'I5 -Adversarial risk scenario'!B12</f>
        <v>0</v>
      </c>
      <c r="F5">
        <f>'I5 -Adversarial risk scenario'!F12</f>
        <v>1</v>
      </c>
      <c r="G5">
        <f>'I5 -Adversarial risk scenario'!B18</f>
        <v>0</v>
      </c>
      <c r="H5">
        <f>'I5 -Adversarial risk scenario'!F18</f>
        <v>1</v>
      </c>
      <c r="I5">
        <f>'I5 -Adversarial risk scenario'!B24</f>
        <v>0</v>
      </c>
      <c r="J5">
        <f>'I5 -Adversarial risk scenario'!F24</f>
        <v>1</v>
      </c>
      <c r="K5">
        <f>'I5 -Adversarial risk scenario'!B30</f>
        <v>0</v>
      </c>
      <c r="L5">
        <f>'I5 -Adversarial risk scenario'!F30</f>
        <v>1</v>
      </c>
      <c r="T5">
        <f>'I5 -Adversarial risk scenario'!F1</f>
        <v>0</v>
      </c>
    </row>
    <row r="6" spans="5:20" ht="15">
      <c r="E6">
        <f>'I5 -Adversarial risk scenario'!B13</f>
        <v>0</v>
      </c>
      <c r="F6">
        <f>'I5 -Adversarial risk scenario'!F13</f>
        <v>1</v>
      </c>
      <c r="G6">
        <f>'I5 -Adversarial risk scenario'!B19</f>
        <v>0</v>
      </c>
      <c r="H6">
        <f>'I5 -Adversarial risk scenario'!F19</f>
        <v>1</v>
      </c>
      <c r="I6">
        <f>'I5 -Adversarial risk scenario'!B25</f>
        <v>0</v>
      </c>
      <c r="J6">
        <f>'I5 -Adversarial risk scenario'!F25</f>
        <v>1</v>
      </c>
      <c r="K6">
        <f>'I5 -Adversarial risk scenario'!B31</f>
        <v>0</v>
      </c>
      <c r="L6">
        <f>'I5 -Adversarial risk scenario'!F31</f>
        <v>1</v>
      </c>
      <c r="T6">
        <f>'I5 -Adversarial risk scenario'!F1</f>
        <v>0</v>
      </c>
    </row>
  </sheetData>
  <sheetProtection/>
  <printOptions/>
  <pageMargins left="0.75" right="0.75" top="1" bottom="1" header="0.5" footer="0.5"/>
  <pageSetup orientation="portrait"/>
</worksheet>
</file>

<file path=xl/worksheets/sheet15.xml><?xml version="1.0" encoding="utf-8"?>
<worksheet xmlns="http://schemas.openxmlformats.org/spreadsheetml/2006/main" xmlns:r="http://schemas.openxmlformats.org/officeDocument/2006/relationships">
  <dimension ref="A1:R6"/>
  <sheetViews>
    <sheetView showZeros="0" workbookViewId="0" topLeftCell="A1">
      <selection activeCell="R6" sqref="R6"/>
    </sheetView>
  </sheetViews>
  <sheetFormatPr defaultColWidth="11.00390625" defaultRowHeight="15.75"/>
  <cols>
    <col min="1" max="1" width="20.375" style="0" customWidth="1"/>
    <col min="3" max="4" width="13.50390625" style="0" customWidth="1"/>
    <col min="5" max="5" width="13.875" style="0" customWidth="1"/>
    <col min="6" max="6" width="7.125" style="0" customWidth="1"/>
    <col min="7" max="7" width="15.625" style="0" customWidth="1"/>
    <col min="8" max="8" width="7.625" style="0" customWidth="1"/>
    <col min="9" max="9" width="15.50390625" style="0" customWidth="1"/>
    <col min="10" max="10" width="6.125" style="0" customWidth="1"/>
    <col min="11" max="11" width="14.625" style="0" customWidth="1"/>
    <col min="14" max="14" width="8.125" style="0" customWidth="1"/>
    <col min="15" max="15" width="8.00390625" style="0" customWidth="1"/>
  </cols>
  <sheetData>
    <row r="1" spans="1:18" s="13" customFormat="1" ht="45">
      <c r="A1" s="13" t="s">
        <v>1</v>
      </c>
      <c r="B1" s="13" t="s">
        <v>299</v>
      </c>
      <c r="C1" s="13" t="s">
        <v>150</v>
      </c>
      <c r="D1" s="13" t="s">
        <v>170</v>
      </c>
      <c r="E1" s="13" t="s">
        <v>290</v>
      </c>
      <c r="F1" s="13" t="s">
        <v>291</v>
      </c>
      <c r="G1" s="13" t="s">
        <v>298</v>
      </c>
      <c r="H1" s="13" t="s">
        <v>291</v>
      </c>
      <c r="I1" s="13" t="s">
        <v>292</v>
      </c>
      <c r="J1" s="13" t="s">
        <v>293</v>
      </c>
      <c r="K1" s="13" t="s">
        <v>30</v>
      </c>
      <c r="L1" s="13" t="s">
        <v>294</v>
      </c>
      <c r="M1" s="13" t="s">
        <v>275</v>
      </c>
      <c r="N1" s="13" t="s">
        <v>170</v>
      </c>
      <c r="O1" s="13" t="s">
        <v>295</v>
      </c>
      <c r="P1" s="13" t="s">
        <v>296</v>
      </c>
      <c r="Q1" s="13" t="s">
        <v>297</v>
      </c>
      <c r="R1" s="13" t="s">
        <v>301</v>
      </c>
    </row>
    <row r="2" spans="1:18" ht="15">
      <c r="A2">
        <f>'I6 - Non-Adversarial scenario'!B4</f>
        <v>0</v>
      </c>
      <c r="B2">
        <f>'I6 - Non-Adversarial scenario'!F4</f>
        <v>1</v>
      </c>
      <c r="D2">
        <f>'I6 - Non-Adversarial scenario'!F9</f>
        <v>1</v>
      </c>
      <c r="F2">
        <f>'I6 - Non-Adversarial scenario'!F15</f>
        <v>1</v>
      </c>
      <c r="H2">
        <f>'I6 - Non-Adversarial scenario'!F21</f>
        <v>1</v>
      </c>
      <c r="J2">
        <f>'I6 - Non-Adversarial scenario'!F27</f>
        <v>1</v>
      </c>
      <c r="K2">
        <f>'I6 - Non-Adversarial scenario'!B34</f>
        <v>0</v>
      </c>
      <c r="L2">
        <f>'I6 - Non-Adversarial scenario'!F34</f>
        <v>1</v>
      </c>
      <c r="N2" t="str">
        <f>'I6 - Non-Adversarial scenario'!F37</f>
        <v>10</v>
      </c>
      <c r="O2" t="str">
        <f>'I6 - Non-Adversarial scenario'!F38</f>
        <v>10</v>
      </c>
      <c r="P2" t="str">
        <f>'I6 - Non-Adversarial scenario'!F39</f>
        <v>10</v>
      </c>
      <c r="Q2">
        <f>'I6 - Non-Adversarial scenario'!F42</f>
        <v>1000</v>
      </c>
      <c r="R2">
        <f>'I6 - Non-Adversarial scenario'!F1</f>
        <v>0</v>
      </c>
    </row>
    <row r="3" spans="3:18" ht="15">
      <c r="C3">
        <f>'I6 - Non-Adversarial scenario'!B10</f>
        <v>0</v>
      </c>
      <c r="D3">
        <f>'I6 - Non-Adversarial scenario'!F10</f>
        <v>1</v>
      </c>
      <c r="E3">
        <f>'I6 - Non-Adversarial scenario'!B16</f>
        <v>0</v>
      </c>
      <c r="F3">
        <f>'I6 - Non-Adversarial scenario'!F16</f>
        <v>1</v>
      </c>
      <c r="G3">
        <f>'I6 - Non-Adversarial scenario'!B22</f>
        <v>0</v>
      </c>
      <c r="H3">
        <f>'I6 - Non-Adversarial scenario'!F22</f>
        <v>1</v>
      </c>
      <c r="I3">
        <f>'I6 - Non-Adversarial scenario'!B28</f>
        <v>0</v>
      </c>
      <c r="J3">
        <f>'I6 - Non-Adversarial scenario'!F28</f>
        <v>1</v>
      </c>
      <c r="R3">
        <f>'I6 - Non-Adversarial scenario'!F1</f>
        <v>0</v>
      </c>
    </row>
    <row r="4" spans="3:18" ht="15">
      <c r="C4">
        <f>'I6 - Non-Adversarial scenario'!B11</f>
        <v>0</v>
      </c>
      <c r="D4">
        <f>'I6 - Non-Adversarial scenario'!F11</f>
        <v>1</v>
      </c>
      <c r="E4">
        <f>'I6 - Non-Adversarial scenario'!B17</f>
        <v>0</v>
      </c>
      <c r="F4">
        <f>'I6 - Non-Adversarial scenario'!F17</f>
        <v>1</v>
      </c>
      <c r="G4">
        <f>'I6 - Non-Adversarial scenario'!B23</f>
        <v>0</v>
      </c>
      <c r="H4">
        <f>'I6 - Non-Adversarial scenario'!F23</f>
        <v>1</v>
      </c>
      <c r="I4">
        <f>'I6 - Non-Adversarial scenario'!B29</f>
        <v>0</v>
      </c>
      <c r="J4">
        <f>'I6 - Non-Adversarial scenario'!F29</f>
        <v>1</v>
      </c>
      <c r="R4">
        <f>'I6 - Non-Adversarial scenario'!F1</f>
        <v>0</v>
      </c>
    </row>
    <row r="5" spans="3:18" ht="15">
      <c r="C5">
        <f>'I6 - Non-Adversarial scenario'!B12</f>
        <v>0</v>
      </c>
      <c r="D5">
        <f>'I6 - Non-Adversarial scenario'!F12</f>
        <v>1</v>
      </c>
      <c r="E5">
        <f>'I6 - Non-Adversarial scenario'!B18</f>
        <v>0</v>
      </c>
      <c r="F5">
        <f>'I6 - Non-Adversarial scenario'!F18</f>
        <v>1</v>
      </c>
      <c r="G5">
        <f>'I6 - Non-Adversarial scenario'!B24</f>
        <v>0</v>
      </c>
      <c r="H5">
        <f>'I6 - Non-Adversarial scenario'!F24</f>
        <v>1</v>
      </c>
      <c r="I5">
        <f>'I6 - Non-Adversarial scenario'!B30</f>
        <v>0</v>
      </c>
      <c r="J5">
        <f>'I6 - Non-Adversarial scenario'!F30</f>
        <v>1</v>
      </c>
      <c r="R5">
        <f>'I6 - Non-Adversarial scenario'!F1</f>
        <v>0</v>
      </c>
    </row>
    <row r="6" spans="3:18" ht="15">
      <c r="C6">
        <f>'I6 - Non-Adversarial scenario'!B13</f>
        <v>0</v>
      </c>
      <c r="D6">
        <f>'I6 - Non-Adversarial scenario'!F13</f>
        <v>1</v>
      </c>
      <c r="E6">
        <f>'I6 - Non-Adversarial scenario'!B19</f>
        <v>0</v>
      </c>
      <c r="F6">
        <f>'I6 - Non-Adversarial scenario'!F19</f>
        <v>1</v>
      </c>
      <c r="G6">
        <f>'I6 - Non-Adversarial scenario'!B25</f>
        <v>0</v>
      </c>
      <c r="H6">
        <f>'I6 - Non-Adversarial scenario'!F25</f>
        <v>1</v>
      </c>
      <c r="I6">
        <f>'I6 - Non-Adversarial scenario'!B31</f>
        <v>0</v>
      </c>
      <c r="J6">
        <f>'I6 - Non-Adversarial scenario'!F31</f>
        <v>1</v>
      </c>
      <c r="R6">
        <f>'I6 - Non-Adversarial scenario'!F1</f>
        <v>0</v>
      </c>
    </row>
  </sheetData>
  <sheetProtection/>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C26"/>
  <sheetViews>
    <sheetView workbookViewId="0" topLeftCell="A1">
      <selection activeCell="B16" sqref="B16"/>
    </sheetView>
  </sheetViews>
  <sheetFormatPr defaultColWidth="11.00390625" defaultRowHeight="15.75"/>
  <cols>
    <col min="1" max="1" width="38.375" style="13" customWidth="1"/>
    <col min="2" max="2" width="96.875" style="38" customWidth="1"/>
    <col min="3" max="16384" width="10.875" style="13" customWidth="1"/>
  </cols>
  <sheetData>
    <row r="1" s="29" customFormat="1" ht="15">
      <c r="A1" s="29" t="s">
        <v>257</v>
      </c>
    </row>
    <row r="4" spans="1:2" ht="15">
      <c r="A4" s="18" t="s">
        <v>253</v>
      </c>
      <c r="B4" s="38" t="s">
        <v>271</v>
      </c>
    </row>
    <row r="5" ht="15">
      <c r="A5" s="18"/>
    </row>
    <row r="6" spans="1:2" ht="45">
      <c r="A6" s="26" t="s">
        <v>252</v>
      </c>
      <c r="B6" s="38" t="s">
        <v>272</v>
      </c>
    </row>
    <row r="7" ht="15">
      <c r="A7" s="18"/>
    </row>
    <row r="8" spans="1:2" ht="30">
      <c r="A8" s="35" t="s">
        <v>33</v>
      </c>
      <c r="B8" s="38" t="s">
        <v>269</v>
      </c>
    </row>
    <row r="10" spans="1:2" ht="45">
      <c r="A10" s="35" t="s">
        <v>255</v>
      </c>
      <c r="B10" s="38" t="s">
        <v>268</v>
      </c>
    </row>
    <row r="12" spans="1:2" ht="30">
      <c r="A12" s="36" t="s">
        <v>254</v>
      </c>
      <c r="B12" s="38" t="s">
        <v>270</v>
      </c>
    </row>
    <row r="14" spans="1:2" ht="15">
      <c r="A14" s="37" t="s">
        <v>30</v>
      </c>
      <c r="B14" s="38" t="s">
        <v>273</v>
      </c>
    </row>
    <row r="16" spans="1:2" ht="15">
      <c r="A16" s="37" t="s">
        <v>275</v>
      </c>
      <c r="B16" s="38" t="s">
        <v>274</v>
      </c>
    </row>
    <row r="18" spans="1:2" ht="30">
      <c r="A18" s="26" t="s">
        <v>256</v>
      </c>
      <c r="B18" s="39" t="s">
        <v>259</v>
      </c>
    </row>
    <row r="19" spans="2:3" ht="15">
      <c r="B19" s="40" t="s">
        <v>260</v>
      </c>
      <c r="C19" s="33"/>
    </row>
    <row r="20" spans="2:3" ht="15">
      <c r="B20" s="40" t="s">
        <v>261</v>
      </c>
      <c r="C20" s="33"/>
    </row>
    <row r="21" ht="30">
      <c r="B21" s="39" t="s">
        <v>262</v>
      </c>
    </row>
    <row r="22" spans="2:3" ht="15">
      <c r="B22" s="40" t="s">
        <v>263</v>
      </c>
      <c r="C22" s="33"/>
    </row>
    <row r="23" spans="2:3" ht="15">
      <c r="B23" s="40" t="s">
        <v>264</v>
      </c>
      <c r="C23" s="33"/>
    </row>
    <row r="24" spans="2:3" ht="15">
      <c r="B24" s="40" t="s">
        <v>265</v>
      </c>
      <c r="C24" s="33"/>
    </row>
    <row r="25" spans="2:3" ht="15">
      <c r="B25" s="40" t="s">
        <v>266</v>
      </c>
      <c r="C25" s="33"/>
    </row>
    <row r="26" spans="2:3" ht="15">
      <c r="B26" s="40" t="s">
        <v>267</v>
      </c>
      <c r="C26" s="33"/>
    </row>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G49"/>
  <sheetViews>
    <sheetView workbookViewId="0" topLeftCell="A1">
      <selection activeCell="D1" sqref="D1:F1"/>
    </sheetView>
  </sheetViews>
  <sheetFormatPr defaultColWidth="11.00390625" defaultRowHeight="15.75"/>
  <cols>
    <col min="1" max="1" width="5.625" style="17" customWidth="1"/>
    <col min="2" max="2" width="44.875" style="17" customWidth="1"/>
    <col min="3" max="3" width="14.125" style="17" customWidth="1"/>
    <col min="4" max="4" width="81.50390625" style="18" customWidth="1"/>
    <col min="5" max="5" width="1.625" style="17" customWidth="1"/>
    <col min="6" max="6" width="25.625" style="23" customWidth="1"/>
    <col min="7" max="7" width="23.875" style="17" customWidth="1"/>
    <col min="8" max="8" width="24.625" style="17" customWidth="1"/>
    <col min="9" max="16384" width="10.875" style="17" customWidth="1"/>
  </cols>
  <sheetData>
    <row r="1" spans="1:6" s="25" customFormat="1" ht="15">
      <c r="A1" s="25" t="s">
        <v>153</v>
      </c>
      <c r="D1" s="26" t="s">
        <v>300</v>
      </c>
      <c r="F1" s="42"/>
    </row>
    <row r="3" spans="1:6" ht="15">
      <c r="A3" s="41" t="s">
        <v>276</v>
      </c>
      <c r="B3" s="41"/>
      <c r="C3" s="17" t="s">
        <v>151</v>
      </c>
      <c r="F3" s="23" t="s">
        <v>164</v>
      </c>
    </row>
    <row r="4" spans="2:6" ht="15">
      <c r="B4" s="19"/>
      <c r="C4" s="20" t="s">
        <v>148</v>
      </c>
      <c r="D4" s="21"/>
      <c r="F4" s="24">
        <f>IF(D4&gt;0,CLEAN(LEFT(D4,2)),1)</f>
        <v>1</v>
      </c>
    </row>
    <row r="5" spans="3:6" ht="15">
      <c r="C5" s="20" t="s">
        <v>149</v>
      </c>
      <c r="D5" s="21"/>
      <c r="F5" s="24">
        <f>IF(D5&gt;0,LEFT(D5,2),1)</f>
        <v>1</v>
      </c>
    </row>
    <row r="6" spans="3:6" ht="15">
      <c r="C6" s="22" t="s">
        <v>154</v>
      </c>
      <c r="D6" s="21"/>
      <c r="F6" s="24">
        <f>IF(D6&gt;0,LEFT(D6,2),1)</f>
        <v>1</v>
      </c>
    </row>
    <row r="8" ht="15">
      <c r="A8" s="17" t="s">
        <v>152</v>
      </c>
    </row>
    <row r="9" spans="1:7" ht="15">
      <c r="A9" s="41" t="s">
        <v>150</v>
      </c>
      <c r="B9" s="41"/>
      <c r="C9" s="17" t="s">
        <v>155</v>
      </c>
      <c r="F9" s="24">
        <f>MAX(F10:F13)</f>
        <v>1</v>
      </c>
      <c r="G9" s="17" t="s">
        <v>196</v>
      </c>
    </row>
    <row r="10" spans="1:6" ht="15">
      <c r="A10" s="22"/>
      <c r="B10" s="21"/>
      <c r="D10" s="21"/>
      <c r="F10" s="32">
        <f>IF(D10&gt;0,VALUE(LEFT(D10,2)),1)</f>
        <v>1</v>
      </c>
    </row>
    <row r="11" spans="1:6" ht="15">
      <c r="A11" s="22"/>
      <c r="B11" s="21"/>
      <c r="D11" s="21"/>
      <c r="F11" s="32">
        <f>IF(D11&gt;0,VALUE(LEFT(D11,2)),1)</f>
        <v>1</v>
      </c>
    </row>
    <row r="12" spans="1:6" ht="15">
      <c r="A12" s="22"/>
      <c r="B12" s="21"/>
      <c r="D12" s="21"/>
      <c r="F12" s="32">
        <f>IF(D12&gt;0,VALUE(LEFT(D12,2)),1)</f>
        <v>1</v>
      </c>
    </row>
    <row r="13" spans="1:6" ht="15">
      <c r="A13" s="22"/>
      <c r="B13" s="21"/>
      <c r="D13" s="21"/>
      <c r="F13" s="32">
        <f>IF(D13&gt;0,VALUE(LEFT(D13,2)),1)</f>
        <v>1</v>
      </c>
    </row>
    <row r="15" spans="1:7" ht="15">
      <c r="A15" s="41" t="s">
        <v>197</v>
      </c>
      <c r="B15" s="41"/>
      <c r="C15" s="17" t="s">
        <v>198</v>
      </c>
      <c r="F15" s="24">
        <f>MIN(F16:F19)</f>
        <v>1</v>
      </c>
      <c r="G15" s="17" t="s">
        <v>203</v>
      </c>
    </row>
    <row r="16" spans="1:6" ht="15">
      <c r="A16" s="22"/>
      <c r="B16" s="21"/>
      <c r="D16" s="21"/>
      <c r="F16" s="32">
        <f>IF(D16&gt;0,VALUE(LEFT(D16,2)),1)</f>
        <v>1</v>
      </c>
    </row>
    <row r="17" spans="1:6" ht="15">
      <c r="A17" s="22"/>
      <c r="B17" s="21"/>
      <c r="D17" s="21"/>
      <c r="F17" s="32">
        <f>IF(D17&gt;0,VALUE(LEFT(D17,2)),1)</f>
        <v>1</v>
      </c>
    </row>
    <row r="18" spans="1:6" ht="15">
      <c r="A18" s="22"/>
      <c r="B18" s="21"/>
      <c r="D18" s="21"/>
      <c r="F18" s="32">
        <f>IF(D18&gt;0,VALUE(LEFT(D18,2)),1)</f>
        <v>1</v>
      </c>
    </row>
    <row r="19" spans="1:6" ht="15">
      <c r="A19" s="22"/>
      <c r="B19" s="21"/>
      <c r="D19" s="21"/>
      <c r="F19" s="32">
        <f>IF(D19&gt;0,VALUE(LEFT(D19,2)),1)</f>
        <v>1</v>
      </c>
    </row>
    <row r="20" ht="15">
      <c r="A20" s="22"/>
    </row>
    <row r="21" spans="1:7" ht="15">
      <c r="A21" s="41" t="s">
        <v>202</v>
      </c>
      <c r="B21" s="41"/>
      <c r="C21" s="17" t="s">
        <v>198</v>
      </c>
      <c r="F21" s="24">
        <f>MAX(F22:F25)</f>
        <v>1</v>
      </c>
      <c r="G21" s="17" t="s">
        <v>196</v>
      </c>
    </row>
    <row r="22" spans="1:6" ht="15">
      <c r="A22" s="22"/>
      <c r="B22" s="21"/>
      <c r="D22" s="21"/>
      <c r="F22" s="32">
        <f>IF(D22&gt;0,VALUE(LEFT(D22,2)),1)</f>
        <v>1</v>
      </c>
    </row>
    <row r="23" spans="1:6" ht="15">
      <c r="A23" s="22"/>
      <c r="B23" s="21"/>
      <c r="D23" s="21"/>
      <c r="F23" s="32">
        <f>IF(D23&gt;0,VALUE(LEFT(D23,2)),1)</f>
        <v>1</v>
      </c>
    </row>
    <row r="24" spans="1:6" ht="15">
      <c r="A24" s="22"/>
      <c r="B24" s="21"/>
      <c r="D24" s="21"/>
      <c r="F24" s="32">
        <f>IF(D24&gt;0,VALUE(LEFT(D24,2)),1)</f>
        <v>1</v>
      </c>
    </row>
    <row r="25" spans="1:6" ht="15">
      <c r="A25" s="22"/>
      <c r="B25" s="21"/>
      <c r="D25" s="21"/>
      <c r="F25" s="32">
        <f>IF(D25&gt;0,VALUE(LEFT(D25,2)),1)</f>
        <v>1</v>
      </c>
    </row>
    <row r="26" ht="15">
      <c r="A26" s="22"/>
    </row>
    <row r="27" spans="1:7" ht="15">
      <c r="A27" s="41" t="s">
        <v>277</v>
      </c>
      <c r="B27" s="41"/>
      <c r="C27" s="17" t="s">
        <v>156</v>
      </c>
      <c r="F27" s="24">
        <f>MAX(F28:F31)</f>
        <v>1</v>
      </c>
      <c r="G27" s="17" t="s">
        <v>196</v>
      </c>
    </row>
    <row r="28" spans="2:6" ht="15">
      <c r="B28" s="21"/>
      <c r="D28" s="21"/>
      <c r="F28" s="32">
        <f>IF(D28&gt;0,VALUE(LEFT(D28,2)),1)</f>
        <v>1</v>
      </c>
    </row>
    <row r="29" spans="2:6" ht="15">
      <c r="B29" s="21"/>
      <c r="D29" s="21"/>
      <c r="F29" s="32">
        <f>IF(D29&gt;0,VALUE(LEFT(D29,2)),1)</f>
        <v>1</v>
      </c>
    </row>
    <row r="30" spans="2:6" ht="15">
      <c r="B30" s="21"/>
      <c r="D30" s="21"/>
      <c r="F30" s="32">
        <f>IF(D30&gt;0,VALUE(LEFT(D30,2)),1)</f>
        <v>1</v>
      </c>
    </row>
    <row r="31" spans="2:6" ht="15">
      <c r="B31" s="21"/>
      <c r="D31" s="21"/>
      <c r="F31" s="32">
        <f>IF(D31&gt;0,VALUE(LEFT(D31,2)),1)</f>
        <v>1</v>
      </c>
    </row>
    <row r="33" spans="1:3" ht="15">
      <c r="A33" s="41" t="s">
        <v>278</v>
      </c>
      <c r="B33" s="41"/>
      <c r="C33" s="17" t="s">
        <v>157</v>
      </c>
    </row>
    <row r="34" spans="1:6" ht="15">
      <c r="A34" s="22"/>
      <c r="B34" s="19"/>
      <c r="D34" s="21"/>
      <c r="F34" s="24">
        <f>IF(D34&gt;0,LEFT(D34,2),1)</f>
        <v>1</v>
      </c>
    </row>
    <row r="36" spans="1:3" ht="15">
      <c r="A36" s="41" t="s">
        <v>279</v>
      </c>
      <c r="B36" s="41"/>
      <c r="C36" s="17" t="s">
        <v>173</v>
      </c>
    </row>
    <row r="37" spans="1:6" ht="15">
      <c r="A37" s="20"/>
      <c r="B37" s="19" t="s">
        <v>251</v>
      </c>
      <c r="C37" s="25" t="s">
        <v>170</v>
      </c>
      <c r="D37" s="21" t="s">
        <v>250</v>
      </c>
      <c r="F37" s="24" t="str">
        <f>LEFT(D37,2)</f>
        <v>10</v>
      </c>
    </row>
    <row r="38" spans="2:6" ht="15">
      <c r="B38" s="17" t="s">
        <v>174</v>
      </c>
      <c r="C38" s="17" t="s">
        <v>172</v>
      </c>
      <c r="D38" s="21" t="s">
        <v>249</v>
      </c>
      <c r="F38" s="24" t="str">
        <f>LEFT(D38,2)</f>
        <v>10</v>
      </c>
    </row>
    <row r="39" spans="3:6" ht="15">
      <c r="C39" s="25" t="s">
        <v>171</v>
      </c>
      <c r="D39" s="21" t="s">
        <v>248</v>
      </c>
      <c r="F39" s="24" t="str">
        <f>LEFT(D39,2)</f>
        <v>10</v>
      </c>
    </row>
    <row r="42" spans="1:6" ht="15">
      <c r="A42" s="41" t="s">
        <v>258</v>
      </c>
      <c r="B42" s="41"/>
      <c r="F42" s="24">
        <f>F4*F5*F6*F9*F15*F21*F27*F34*F37*F38*F39</f>
        <v>1000</v>
      </c>
    </row>
    <row r="44" ht="15">
      <c r="A44" s="25" t="s">
        <v>167</v>
      </c>
    </row>
    <row r="45" spans="2:4" ht="15">
      <c r="B45" s="34"/>
      <c r="C45" s="34"/>
      <c r="D45" s="34"/>
    </row>
    <row r="46" spans="2:4" ht="15">
      <c r="B46" s="34"/>
      <c r="C46" s="34"/>
      <c r="D46" s="34"/>
    </row>
    <row r="47" spans="2:4" ht="15">
      <c r="B47" s="34"/>
      <c r="C47" s="34"/>
      <c r="D47" s="34"/>
    </row>
    <row r="48" spans="2:4" ht="15">
      <c r="B48" s="34"/>
      <c r="C48" s="34"/>
      <c r="D48" s="34"/>
    </row>
    <row r="49" spans="2:4" s="17" customFormat="1" ht="15">
      <c r="B49" s="34"/>
      <c r="C49" s="34"/>
      <c r="D49" s="34"/>
    </row>
  </sheetData>
  <sheetProtection/>
  <mergeCells count="9">
    <mergeCell ref="B45:D49"/>
    <mergeCell ref="A42:B42"/>
    <mergeCell ref="A3:B3"/>
    <mergeCell ref="A9:B9"/>
    <mergeCell ref="A15:B15"/>
    <mergeCell ref="A21:B21"/>
    <mergeCell ref="A27:B27"/>
    <mergeCell ref="A33:B33"/>
    <mergeCell ref="A36:B36"/>
  </mergeCells>
  <dataValidations count="14">
    <dataValidation errorStyle="information" type="list" allowBlank="1" showInputMessage="1" sqref="B34">
      <formula1>'E5 Threat Events'!$B$4:$B$5</formula1>
    </dataValidation>
    <dataValidation type="list" allowBlank="1" showInputMessage="1" sqref="B28:B31">
      <formula1>'F9 Controls'!$B$4:$B$29</formula1>
    </dataValidation>
    <dataValidation type="list" allowBlank="1" showInputMessage="1" sqref="D28:D31">
      <formula1>'F9 Controls'!$G$4:$G$8</formula1>
    </dataValidation>
    <dataValidation type="list" allowBlank="1" showInputMessage="1" sqref="B16:B19 B22:B25">
      <formula1>'F6 Predisposing Conditions'!$B$4:$B$25</formula1>
    </dataValidation>
    <dataValidation type="list" allowBlank="1" showInputMessage="1" sqref="B10:B13">
      <formula1>'F3 Vulnerabilities'!$B$4:$B$47</formula1>
    </dataValidation>
    <dataValidation type="list" allowBlank="1" showInputMessage="1" sqref="D10:D13">
      <formula1>'F3 Vulnerabilities'!$C$7:$C$11</formula1>
    </dataValidation>
    <dataValidation type="list" allowBlank="1" showInputMessage="1" sqref="B4">
      <formula1>'D7 - Adv. Threat-Sources'!$B$4:$B$10</formula1>
    </dataValidation>
    <dataValidation type="list" allowBlank="1" showInputMessage="1" sqref="D4">
      <formula1>'D7 - Adv. Threat-Sources'!$D$6:$D$10</formula1>
    </dataValidation>
    <dataValidation type="list" allowBlank="1" showInputMessage="1" sqref="D5">
      <formula1>'D7 - Adv. Threat-Sources'!$D$14:$D$18</formula1>
    </dataValidation>
    <dataValidation type="list" allowBlank="1" showInputMessage="1" sqref="D6">
      <formula1>'D7 - Adv. Threat-Sources'!$D$22:$D$26</formula1>
    </dataValidation>
    <dataValidation type="list" allowBlank="1" showInputMessage="1" sqref="D34">
      <formula1>'E5 Threat Events'!$D$4:$D$8</formula1>
    </dataValidation>
    <dataValidation type="list" allowBlank="1" showInputMessage="1" sqref="B37">
      <formula1>'H5 Adverse impacts'!$B$8:$B$52</formula1>
    </dataValidation>
    <dataValidation type="list" allowBlank="1" showInputMessage="1" sqref="D16:D19">
      <formula1>'F6 Predisposing Conditions'!$E$8:$E$12</formula1>
    </dataValidation>
    <dataValidation type="list" allowBlank="1" showInputMessage="1" sqref="D22:D25">
      <formula1>'F6 Predisposing Conditions'!$E$16:$E$20</formula1>
    </dataValidation>
  </dataValidations>
  <hyperlinks>
    <hyperlink ref="A42" location="Risk" display="which combine to create risk to the DNS"/>
    <hyperlink ref="A3" location="AdversarialThreatSource" display="An adversarial threat source…"/>
    <hyperlink ref="B3" location="AdversarialThreatSource" display="AdversarialThreatSource"/>
    <hyperlink ref="A9" location="Vulnerability" display="Vulnerabilities"/>
    <hyperlink ref="B9" location="Vulnerability" display="Vulnerability"/>
    <hyperlink ref="A15" location="PredisposingConditions" display="Predisposing Conditions that positively-impact risk"/>
    <hyperlink ref="B15" location="PredisposingConditions" display="PredisposingConditions"/>
    <hyperlink ref="A21" location="PredisposingConditions" display="Predisposing Conditions that negatively-impact risk"/>
    <hyperlink ref="B21" location="PredisposingConditions" display="PredisposingConditions"/>
    <hyperlink ref="A27" location="SecurityControls" display="and Security Controls "/>
    <hyperlink ref="B27" location="SecurityControls" display="SecurityControls"/>
    <hyperlink ref="A33" location="ThreatEvent" display="could initiate a Threat Event"/>
    <hyperlink ref="B33" location="ThreatEvent" display="ThreatEvent"/>
    <hyperlink ref="A36" location="AdverseImpact" display="that would result in Adverse Impacts"/>
    <hyperlink ref="B36" location="AdverseImpact" display="AdverseImpact"/>
  </hyperlinks>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G49"/>
  <sheetViews>
    <sheetView workbookViewId="0" topLeftCell="A1">
      <selection activeCell="F1" sqref="F1"/>
    </sheetView>
  </sheetViews>
  <sheetFormatPr defaultColWidth="11.00390625" defaultRowHeight="15.75"/>
  <cols>
    <col min="1" max="1" width="5.625" style="17" customWidth="1"/>
    <col min="2" max="2" width="44.875" style="17" customWidth="1"/>
    <col min="3" max="3" width="14.125" style="17" customWidth="1"/>
    <col min="4" max="4" width="81.50390625" style="18" customWidth="1"/>
    <col min="5" max="5" width="1.625" style="17" customWidth="1"/>
    <col min="6" max="6" width="25.625" style="23" customWidth="1"/>
    <col min="7" max="7" width="23.875" style="17" customWidth="1"/>
    <col min="8" max="8" width="24.625" style="17" customWidth="1"/>
    <col min="9" max="16384" width="10.875" style="17" customWidth="1"/>
  </cols>
  <sheetData>
    <row r="1" spans="1:6" s="25" customFormat="1" ht="15">
      <c r="A1" s="25" t="s">
        <v>168</v>
      </c>
      <c r="D1" s="26" t="s">
        <v>300</v>
      </c>
      <c r="F1" s="42"/>
    </row>
    <row r="3" spans="1:6" ht="15">
      <c r="A3" s="41" t="s">
        <v>280</v>
      </c>
      <c r="B3" s="41"/>
      <c r="C3" s="17" t="s">
        <v>151</v>
      </c>
      <c r="F3" s="23" t="s">
        <v>164</v>
      </c>
    </row>
    <row r="4" spans="2:6" ht="15">
      <c r="B4" s="19"/>
      <c r="C4" s="20" t="s">
        <v>281</v>
      </c>
      <c r="D4" s="21"/>
      <c r="F4" s="24">
        <f>IF(D4&gt;0,CLEAN(LEFT(D4,2)),1)</f>
        <v>1</v>
      </c>
    </row>
    <row r="5" ht="15">
      <c r="C5" s="20"/>
    </row>
    <row r="6" ht="15">
      <c r="C6" s="22"/>
    </row>
    <row r="8" ht="15">
      <c r="A8" s="17" t="s">
        <v>152</v>
      </c>
    </row>
    <row r="9" spans="1:7" ht="15">
      <c r="A9" s="41" t="s">
        <v>150</v>
      </c>
      <c r="B9" s="41"/>
      <c r="C9" s="17" t="s">
        <v>155</v>
      </c>
      <c r="F9" s="24">
        <f>MAX(F10:F13)</f>
        <v>1</v>
      </c>
      <c r="G9" s="17" t="s">
        <v>196</v>
      </c>
    </row>
    <row r="10" spans="1:6" ht="15">
      <c r="A10" s="22"/>
      <c r="B10" s="21"/>
      <c r="D10" s="21"/>
      <c r="F10" s="32">
        <f>IF(D10&gt;0,VALUE(LEFT(D10,2)),1)</f>
        <v>1</v>
      </c>
    </row>
    <row r="11" spans="1:6" ht="15">
      <c r="A11" s="22"/>
      <c r="B11" s="21"/>
      <c r="D11" s="21"/>
      <c r="F11" s="32">
        <f>IF(D11&gt;0,VALUE(LEFT(D11,2)),1)</f>
        <v>1</v>
      </c>
    </row>
    <row r="12" spans="1:6" ht="15">
      <c r="A12" s="22"/>
      <c r="B12" s="21"/>
      <c r="D12" s="21"/>
      <c r="F12" s="32">
        <f>IF(D12&gt;0,VALUE(LEFT(D12,2)),1)</f>
        <v>1</v>
      </c>
    </row>
    <row r="13" spans="1:6" ht="15">
      <c r="A13" s="22"/>
      <c r="B13" s="21"/>
      <c r="D13" s="21"/>
      <c r="F13" s="32">
        <f>IF(D13&gt;0,VALUE(LEFT(D13,2)),1)</f>
        <v>1</v>
      </c>
    </row>
    <row r="15" spans="1:7" ht="15">
      <c r="A15" s="41" t="s">
        <v>197</v>
      </c>
      <c r="B15" s="41"/>
      <c r="C15" s="17" t="s">
        <v>198</v>
      </c>
      <c r="F15" s="24">
        <f>MIN(F16:F19)</f>
        <v>1</v>
      </c>
      <c r="G15" s="17" t="s">
        <v>203</v>
      </c>
    </row>
    <row r="16" spans="1:6" ht="15">
      <c r="A16" s="22"/>
      <c r="B16" s="21"/>
      <c r="D16" s="21"/>
      <c r="F16" s="32">
        <f>IF(D16&gt;0,VALUE(LEFT(D16,2)),1)</f>
        <v>1</v>
      </c>
    </row>
    <row r="17" spans="1:6" ht="15">
      <c r="A17" s="22"/>
      <c r="B17" s="21"/>
      <c r="D17" s="21"/>
      <c r="F17" s="32">
        <f>IF(D17&gt;0,VALUE(LEFT(D17,2)),1)</f>
        <v>1</v>
      </c>
    </row>
    <row r="18" spans="1:6" ht="15">
      <c r="A18" s="22"/>
      <c r="B18" s="21"/>
      <c r="D18" s="21"/>
      <c r="F18" s="32">
        <f>IF(D18&gt;0,VALUE(LEFT(D18,2)),1)</f>
        <v>1</v>
      </c>
    </row>
    <row r="19" spans="1:6" ht="15">
      <c r="A19" s="22"/>
      <c r="B19" s="21"/>
      <c r="D19" s="21"/>
      <c r="F19" s="32">
        <f>IF(D19&gt;0,VALUE(LEFT(D19,2)),1)</f>
        <v>1</v>
      </c>
    </row>
    <row r="20" ht="15">
      <c r="A20" s="22"/>
    </row>
    <row r="21" spans="1:7" ht="15">
      <c r="A21" s="41" t="s">
        <v>202</v>
      </c>
      <c r="B21" s="41"/>
      <c r="C21" s="17" t="s">
        <v>198</v>
      </c>
      <c r="F21" s="24">
        <f>MAX(F22:F25)</f>
        <v>1</v>
      </c>
      <c r="G21" s="17" t="s">
        <v>196</v>
      </c>
    </row>
    <row r="22" spans="1:6" ht="15">
      <c r="A22" s="22"/>
      <c r="B22" s="21"/>
      <c r="D22" s="21"/>
      <c r="F22" s="32">
        <f>IF(D22&gt;0,VALUE(LEFT(D22,2)),1)</f>
        <v>1</v>
      </c>
    </row>
    <row r="23" spans="1:6" ht="15">
      <c r="A23" s="22"/>
      <c r="B23" s="21"/>
      <c r="D23" s="21"/>
      <c r="F23" s="32">
        <f>IF(D23&gt;0,VALUE(LEFT(D23,2)),1)</f>
        <v>1</v>
      </c>
    </row>
    <row r="24" spans="1:6" ht="15">
      <c r="A24" s="22"/>
      <c r="B24" s="21"/>
      <c r="D24" s="21"/>
      <c r="F24" s="32">
        <f>IF(D24&gt;0,VALUE(LEFT(D24,2)),1)</f>
        <v>1</v>
      </c>
    </row>
    <row r="25" spans="1:6" ht="15">
      <c r="A25" s="22"/>
      <c r="B25" s="21"/>
      <c r="D25" s="21"/>
      <c r="F25" s="32">
        <f>IF(D25&gt;0,VALUE(LEFT(D25,2)),1)</f>
        <v>1</v>
      </c>
    </row>
    <row r="26" ht="15">
      <c r="A26" s="22"/>
    </row>
    <row r="27" spans="1:7" ht="15">
      <c r="A27" s="41" t="s">
        <v>277</v>
      </c>
      <c r="B27" s="41"/>
      <c r="C27" s="17" t="s">
        <v>156</v>
      </c>
      <c r="F27" s="24">
        <f>MAX(F28:F31)</f>
        <v>1</v>
      </c>
      <c r="G27" s="17" t="s">
        <v>196</v>
      </c>
    </row>
    <row r="28" spans="2:6" ht="15">
      <c r="B28" s="21"/>
      <c r="D28" s="21"/>
      <c r="F28" s="32">
        <f>IF(D28&gt;0,VALUE(LEFT(D28,2)),1)</f>
        <v>1</v>
      </c>
    </row>
    <row r="29" spans="2:6" ht="15">
      <c r="B29" s="21"/>
      <c r="D29" s="21"/>
      <c r="F29" s="32">
        <f>IF(D29&gt;0,VALUE(LEFT(D29,2)),1)</f>
        <v>1</v>
      </c>
    </row>
    <row r="30" spans="2:6" ht="15">
      <c r="B30" s="21"/>
      <c r="D30" s="21"/>
      <c r="F30" s="32">
        <f>IF(D30&gt;0,VALUE(LEFT(D30,2)),1)</f>
        <v>1</v>
      </c>
    </row>
    <row r="31" spans="2:6" ht="15">
      <c r="B31" s="21"/>
      <c r="D31" s="21"/>
      <c r="F31" s="32">
        <f>IF(D31&gt;0,VALUE(LEFT(D31,2)),1)</f>
        <v>1</v>
      </c>
    </row>
    <row r="33" spans="1:3" ht="15">
      <c r="A33" s="41" t="s">
        <v>278</v>
      </c>
      <c r="B33" s="41"/>
      <c r="C33" s="17" t="s">
        <v>157</v>
      </c>
    </row>
    <row r="34" spans="1:6" ht="15">
      <c r="A34" s="22"/>
      <c r="B34" s="19"/>
      <c r="D34" s="21"/>
      <c r="F34" s="24">
        <f>IF(D34&gt;0,LEFT(D34,2),1)</f>
        <v>1</v>
      </c>
    </row>
    <row r="36" spans="1:3" ht="15">
      <c r="A36" s="41" t="s">
        <v>279</v>
      </c>
      <c r="B36" s="41"/>
      <c r="C36" s="17" t="s">
        <v>173</v>
      </c>
    </row>
    <row r="37" spans="1:6" ht="15">
      <c r="A37" s="20"/>
      <c r="B37" s="19" t="s">
        <v>251</v>
      </c>
      <c r="C37" s="25" t="s">
        <v>170</v>
      </c>
      <c r="D37" s="21" t="s">
        <v>250</v>
      </c>
      <c r="F37" s="24" t="str">
        <f>LEFT(D37,2)</f>
        <v>10</v>
      </c>
    </row>
    <row r="38" spans="2:6" ht="15">
      <c r="B38" s="17" t="s">
        <v>174</v>
      </c>
      <c r="C38" s="17" t="s">
        <v>172</v>
      </c>
      <c r="D38" s="21" t="s">
        <v>249</v>
      </c>
      <c r="F38" s="24" t="str">
        <f>LEFT(D38,2)</f>
        <v>10</v>
      </c>
    </row>
    <row r="39" spans="3:6" ht="15">
      <c r="C39" s="25" t="s">
        <v>171</v>
      </c>
      <c r="D39" s="21" t="s">
        <v>248</v>
      </c>
      <c r="F39" s="24" t="str">
        <f>LEFT(D39,2)</f>
        <v>10</v>
      </c>
    </row>
    <row r="42" spans="1:6" ht="15">
      <c r="A42" s="41" t="s">
        <v>258</v>
      </c>
      <c r="B42" s="41"/>
      <c r="F42" s="24">
        <f>F4*F9*F15*F21*F27*F34*F37*F38*F39</f>
        <v>1000</v>
      </c>
    </row>
    <row r="44" ht="15">
      <c r="A44" s="25" t="s">
        <v>167</v>
      </c>
    </row>
    <row r="45" spans="2:4" ht="15">
      <c r="B45" s="34"/>
      <c r="C45" s="34"/>
      <c r="D45" s="34"/>
    </row>
    <row r="46" spans="2:4" ht="15">
      <c r="B46" s="34"/>
      <c r="C46" s="34"/>
      <c r="D46" s="34"/>
    </row>
    <row r="47" spans="2:4" ht="15">
      <c r="B47" s="34"/>
      <c r="C47" s="34"/>
      <c r="D47" s="34"/>
    </row>
    <row r="48" spans="2:4" ht="15">
      <c r="B48" s="34"/>
      <c r="C48" s="34"/>
      <c r="D48" s="34"/>
    </row>
    <row r="49" spans="2:4" s="17" customFormat="1" ht="15">
      <c r="B49" s="34"/>
      <c r="C49" s="34"/>
      <c r="D49" s="34"/>
    </row>
  </sheetData>
  <sheetProtection/>
  <mergeCells count="9">
    <mergeCell ref="B45:D49"/>
    <mergeCell ref="A3:B3"/>
    <mergeCell ref="A9:B9"/>
    <mergeCell ref="A15:B15"/>
    <mergeCell ref="A21:B21"/>
    <mergeCell ref="A27:B27"/>
    <mergeCell ref="A33:B33"/>
    <mergeCell ref="A36:B36"/>
    <mergeCell ref="A42:B42"/>
  </mergeCells>
  <dataValidations count="14">
    <dataValidation type="list" allowBlank="1" showInputMessage="1" sqref="D10:D13">
      <formula1>'F3 Vulnerabilities'!$C$7:$C$11</formula1>
    </dataValidation>
    <dataValidation type="list" allowBlank="1" showInputMessage="1" sqref="B10:B13">
      <formula1>'F3 Vulnerabilities'!$B$4:$B$47</formula1>
    </dataValidation>
    <dataValidation type="list" allowBlank="1" showInputMessage="1" sqref="B16:B19 B22:B25">
      <formula1>'F6 Predisposing Conditions'!$B$4:$B$25</formula1>
    </dataValidation>
    <dataValidation type="list" allowBlank="1" showInputMessage="1" sqref="D28:D31">
      <formula1>'F9 Controls'!$G$4:$G$8</formula1>
    </dataValidation>
    <dataValidation type="list" allowBlank="1" showInputMessage="1" sqref="B28:B31">
      <formula1>'F9 Controls'!$B$4:$B$29</formula1>
    </dataValidation>
    <dataValidation errorStyle="information" type="list" allowBlank="1" showInputMessage="1" sqref="B34">
      <formula1>'E5 Threat Events'!$B$4:$B$5</formula1>
    </dataValidation>
    <dataValidation type="list" allowBlank="1" showInputMessage="1" sqref="B37">
      <formula1>'H5 Adverse impacts'!$B$8:$B$52</formula1>
    </dataValidation>
    <dataValidation type="list" allowBlank="1" showInputMessage="1" sqref="D16:D19">
      <formula1>'F6 Predisposing Conditions'!$E$8:$E$12</formula1>
    </dataValidation>
    <dataValidation type="list" allowBlank="1" showInputMessage="1" sqref="D22:D25">
      <formula1>'F6 Predisposing Conditions'!$E$16:$E$20</formula1>
    </dataValidation>
    <dataValidation type="list" allowBlank="1" showInputMessage="1" sqref="D34">
      <formula1>'E5 Threat Events'!$D$15:$D$19</formula1>
    </dataValidation>
    <dataValidation type="list" allowBlank="1" showInputMessage="1" sqref="D6">
      <formula1>'D7 - Adv. Threat-Sources'!$D$22:$D$26</formula1>
    </dataValidation>
    <dataValidation type="list" allowBlank="1" showInputMessage="1" sqref="D5">
      <formula1>'D7 - Adv. Threat-Sources'!$D$14:$D$18</formula1>
    </dataValidation>
    <dataValidation type="list" allowBlank="1" showInputMessage="1" sqref="D4">
      <formula1>'D8 - Non-Adv. Threat-Sources'!$C$3:$C$7</formula1>
    </dataValidation>
    <dataValidation type="list" allowBlank="1" showInputMessage="1" sqref="B4">
      <formula1>'D8 - Non-Adv. Threat-Sources'!$B$4:$B$22</formula1>
    </dataValidation>
  </dataValidations>
  <hyperlinks>
    <hyperlink ref="A42" location="Risk" display="which combine to create risk to the DNS"/>
    <hyperlink ref="A3" location="NonAdversarialThreatSource" display="A Non-Adversarial Threat Source"/>
    <hyperlink ref="B3" location="NonAdversarialThreatSource" display="NonAdversarialThreatSource"/>
    <hyperlink ref="A9" location="Vulnerability" display="Vulnerabilities"/>
    <hyperlink ref="B9" location="Vulnerability" display="Vulnerability"/>
    <hyperlink ref="A15" location="PredisposingConditions" display="Predisposing Conditions that positively-impact risk"/>
    <hyperlink ref="B15" location="PredisposingConditions" display="PredisposingConditions"/>
    <hyperlink ref="A21" location="PredisposingConditions" display="Predisposing Conditions that negatively-impact risk"/>
    <hyperlink ref="B21" location="PredisposingConditions" display="PredisposingConditions"/>
    <hyperlink ref="A27" location="SecurityControls" display="and Security Controls "/>
    <hyperlink ref="B27" location="SecurityControls" display="SecurityControls"/>
    <hyperlink ref="A33" location="ThreatEvent" display="could initiate a Threat Event"/>
    <hyperlink ref="B33" location="ThreatEvent" display="ThreatEvent"/>
    <hyperlink ref="A36" location="AdverseImpact" display="that would result in Adverse Impacts"/>
    <hyperlink ref="B36" location="AdverseImpact" display="AdverseImpact"/>
  </hyperlinks>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E26"/>
  <sheetViews>
    <sheetView workbookViewId="0" topLeftCell="A1">
      <selection activeCell="D26" sqref="D26"/>
    </sheetView>
  </sheetViews>
  <sheetFormatPr defaultColWidth="11.00390625" defaultRowHeight="15.75"/>
  <cols>
    <col min="1" max="1" width="3.50390625" style="0" customWidth="1"/>
    <col min="2" max="2" width="37.125" style="0" customWidth="1"/>
    <col min="4" max="4" width="144.625" style="13" customWidth="1"/>
  </cols>
  <sheetData>
    <row r="1" spans="1:4" s="27" customFormat="1" ht="15">
      <c r="A1" s="27" t="s">
        <v>0</v>
      </c>
      <c r="B1" s="28"/>
      <c r="D1" s="29" t="s">
        <v>160</v>
      </c>
    </row>
    <row r="2" ht="15">
      <c r="B2" t="s">
        <v>1</v>
      </c>
    </row>
    <row r="4" spans="2:5" ht="15">
      <c r="B4" s="1" t="s">
        <v>2</v>
      </c>
      <c r="D4" s="29" t="s">
        <v>161</v>
      </c>
      <c r="E4" t="s">
        <v>165</v>
      </c>
    </row>
    <row r="5" spans="2:4" ht="15">
      <c r="B5" s="1" t="s">
        <v>3</v>
      </c>
      <c r="D5" s="16"/>
    </row>
    <row r="6" spans="2:5" ht="30">
      <c r="B6" s="1" t="s">
        <v>4</v>
      </c>
      <c r="D6" s="16" t="s">
        <v>204</v>
      </c>
      <c r="E6">
        <v>10</v>
      </c>
    </row>
    <row r="7" spans="2:5" ht="15">
      <c r="B7" s="1" t="s">
        <v>5</v>
      </c>
      <c r="D7" s="16" t="s">
        <v>205</v>
      </c>
      <c r="E7">
        <v>8</v>
      </c>
    </row>
    <row r="8" spans="2:5" ht="15">
      <c r="B8" s="1" t="s">
        <v>6</v>
      </c>
      <c r="D8" s="16" t="s">
        <v>206</v>
      </c>
      <c r="E8">
        <v>5</v>
      </c>
    </row>
    <row r="9" spans="2:5" ht="15">
      <c r="B9" s="1" t="s">
        <v>7</v>
      </c>
      <c r="D9" s="16" t="s">
        <v>207</v>
      </c>
      <c r="E9">
        <v>2</v>
      </c>
    </row>
    <row r="10" spans="2:5" ht="15">
      <c r="B10" s="1" t="s">
        <v>8</v>
      </c>
      <c r="D10" s="16" t="s">
        <v>208</v>
      </c>
      <c r="E10">
        <v>1</v>
      </c>
    </row>
    <row r="12" ht="15">
      <c r="D12" s="29" t="s">
        <v>162</v>
      </c>
    </row>
    <row r="13" ht="15">
      <c r="D13" s="16"/>
    </row>
    <row r="14" spans="4:5" ht="30">
      <c r="D14" s="16" t="s">
        <v>209</v>
      </c>
      <c r="E14">
        <v>10</v>
      </c>
    </row>
    <row r="15" spans="4:5" ht="45">
      <c r="D15" s="16" t="s">
        <v>210</v>
      </c>
      <c r="E15">
        <v>8</v>
      </c>
    </row>
    <row r="16" spans="4:5" ht="45">
      <c r="D16" s="16" t="s">
        <v>211</v>
      </c>
      <c r="E16">
        <v>5</v>
      </c>
    </row>
    <row r="17" spans="4:5" ht="30">
      <c r="D17" s="16" t="s">
        <v>212</v>
      </c>
      <c r="E17">
        <v>2</v>
      </c>
    </row>
    <row r="18" spans="4:5" ht="15">
      <c r="D18" s="16" t="s">
        <v>213</v>
      </c>
      <c r="E18">
        <v>1</v>
      </c>
    </row>
    <row r="20" ht="15">
      <c r="D20" s="29" t="s">
        <v>163</v>
      </c>
    </row>
    <row r="21" ht="15">
      <c r="D21" s="16"/>
    </row>
    <row r="22" spans="4:5" ht="30">
      <c r="D22" s="16" t="s">
        <v>214</v>
      </c>
      <c r="E22">
        <v>10</v>
      </c>
    </row>
    <row r="23" spans="4:5" ht="30">
      <c r="D23" s="16" t="s">
        <v>215</v>
      </c>
      <c r="E23">
        <v>8</v>
      </c>
    </row>
    <row r="24" spans="4:5" ht="30">
      <c r="D24" s="16" t="s">
        <v>216</v>
      </c>
      <c r="E24">
        <v>5</v>
      </c>
    </row>
    <row r="25" spans="4:5" ht="15">
      <c r="D25" s="16" t="s">
        <v>217</v>
      </c>
      <c r="E25">
        <v>2</v>
      </c>
    </row>
    <row r="26" spans="4:5" ht="15">
      <c r="D26" s="16" t="s">
        <v>218</v>
      </c>
      <c r="E26">
        <v>1</v>
      </c>
    </row>
  </sheetData>
  <sheetProtection/>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D22"/>
  <sheetViews>
    <sheetView workbookViewId="0" topLeftCell="A1">
      <selection activeCell="C10" sqref="C10"/>
    </sheetView>
  </sheetViews>
  <sheetFormatPr defaultColWidth="11.00390625" defaultRowHeight="15.75"/>
  <cols>
    <col min="2" max="2" width="51.375" style="0" customWidth="1"/>
    <col min="3" max="3" width="62.875" style="0" customWidth="1"/>
  </cols>
  <sheetData>
    <row r="1" spans="1:3" ht="15">
      <c r="A1" s="27" t="s">
        <v>31</v>
      </c>
      <c r="C1" s="30" t="s">
        <v>166</v>
      </c>
    </row>
    <row r="2" spans="2:4" ht="15">
      <c r="B2" t="s">
        <v>1</v>
      </c>
      <c r="D2" t="s">
        <v>165</v>
      </c>
    </row>
    <row r="3" spans="3:4" ht="15">
      <c r="C3" t="s">
        <v>282</v>
      </c>
      <c r="D3" s="1">
        <v>10</v>
      </c>
    </row>
    <row r="4" spans="2:4" ht="15">
      <c r="B4" s="1" t="s">
        <v>9</v>
      </c>
      <c r="C4" t="s">
        <v>283</v>
      </c>
      <c r="D4" s="1">
        <v>8</v>
      </c>
    </row>
    <row r="5" spans="2:4" ht="15">
      <c r="B5" s="2"/>
      <c r="C5" t="s">
        <v>284</v>
      </c>
      <c r="D5" s="1">
        <v>5</v>
      </c>
    </row>
    <row r="6" spans="2:4" ht="15">
      <c r="B6" s="3" t="s">
        <v>10</v>
      </c>
      <c r="C6" t="s">
        <v>285</v>
      </c>
      <c r="D6" s="1">
        <v>2</v>
      </c>
    </row>
    <row r="7" spans="2:4" ht="15">
      <c r="B7" s="3" t="s">
        <v>11</v>
      </c>
      <c r="C7" t="s">
        <v>286</v>
      </c>
      <c r="D7" s="1">
        <v>1</v>
      </c>
    </row>
    <row r="8" ht="15">
      <c r="B8" s="3" t="s">
        <v>12</v>
      </c>
    </row>
    <row r="10" ht="15">
      <c r="B10" s="1" t="s">
        <v>13</v>
      </c>
    </row>
    <row r="11" ht="15">
      <c r="B11" s="1" t="s">
        <v>14</v>
      </c>
    </row>
    <row r="12" ht="15">
      <c r="B12" s="1" t="s">
        <v>15</v>
      </c>
    </row>
    <row r="13" ht="15">
      <c r="B13" s="1" t="s">
        <v>16</v>
      </c>
    </row>
    <row r="14" ht="15">
      <c r="B14" s="1" t="s">
        <v>3</v>
      </c>
    </row>
    <row r="15" ht="15">
      <c r="B15" s="1" t="s">
        <v>17</v>
      </c>
    </row>
    <row r="16" ht="15">
      <c r="B16" s="1" t="s">
        <v>18</v>
      </c>
    </row>
    <row r="17" ht="15">
      <c r="B17" s="2"/>
    </row>
    <row r="18" ht="15">
      <c r="B18" s="3" t="s">
        <v>19</v>
      </c>
    </row>
    <row r="19" ht="15">
      <c r="B19" s="3" t="s">
        <v>20</v>
      </c>
    </row>
    <row r="20" ht="15">
      <c r="B20" s="3" t="s">
        <v>21</v>
      </c>
    </row>
    <row r="21" ht="15">
      <c r="B21" s="3" t="s">
        <v>22</v>
      </c>
    </row>
    <row r="22" ht="15">
      <c r="B22" s="3" t="s">
        <v>23</v>
      </c>
    </row>
  </sheetData>
  <sheetProtection/>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C23" sqref="C23"/>
    </sheetView>
  </sheetViews>
  <sheetFormatPr defaultColWidth="11.00390625" defaultRowHeight="15.75"/>
  <cols>
    <col min="2" max="2" width="40.375" style="0" customWidth="1"/>
    <col min="4" max="4" width="108.625" style="0" customWidth="1"/>
  </cols>
  <sheetData>
    <row r="1" spans="1:5" ht="15">
      <c r="A1" s="27" t="s">
        <v>29</v>
      </c>
      <c r="C1" s="31" t="s">
        <v>106</v>
      </c>
      <c r="D1" s="1"/>
      <c r="E1" s="1"/>
    </row>
    <row r="2" spans="2:5" ht="15">
      <c r="B2" t="s">
        <v>30</v>
      </c>
      <c r="C2" s="1"/>
      <c r="D2" s="1"/>
      <c r="E2" s="1"/>
    </row>
    <row r="3" spans="3:5" ht="15">
      <c r="C3" s="1"/>
      <c r="D3" s="1"/>
      <c r="E3" s="1" t="s">
        <v>165</v>
      </c>
    </row>
    <row r="4" spans="2:5" ht="15">
      <c r="B4" s="1" t="s">
        <v>24</v>
      </c>
      <c r="C4" s="1"/>
      <c r="D4" s="3" t="s">
        <v>219</v>
      </c>
      <c r="E4" s="1">
        <v>10</v>
      </c>
    </row>
    <row r="5" spans="2:5" ht="15">
      <c r="B5" s="1" t="s">
        <v>25</v>
      </c>
      <c r="C5" s="1"/>
      <c r="D5" s="3" t="s">
        <v>220</v>
      </c>
      <c r="E5" s="1">
        <v>8</v>
      </c>
    </row>
    <row r="6" spans="2:5" ht="15">
      <c r="B6" s="2"/>
      <c r="C6" s="1"/>
      <c r="D6" s="3" t="s">
        <v>221</v>
      </c>
      <c r="E6" s="1">
        <v>5</v>
      </c>
    </row>
    <row r="7" spans="2:5" ht="15">
      <c r="B7" s="2" t="s">
        <v>26</v>
      </c>
      <c r="C7" s="1"/>
      <c r="D7" s="3" t="s">
        <v>222</v>
      </c>
      <c r="E7" s="1">
        <v>2</v>
      </c>
    </row>
    <row r="8" spans="2:5" ht="15">
      <c r="B8" s="5" t="s">
        <v>27</v>
      </c>
      <c r="C8" s="1"/>
      <c r="D8" s="3" t="s">
        <v>223</v>
      </c>
      <c r="E8" s="1">
        <v>0</v>
      </c>
    </row>
    <row r="10" ht="60">
      <c r="B10" s="12" t="s">
        <v>28</v>
      </c>
    </row>
    <row r="12" ht="15">
      <c r="C12" s="27" t="s">
        <v>169</v>
      </c>
    </row>
    <row r="15" spans="4:5" ht="15">
      <c r="D15" s="2" t="s">
        <v>224</v>
      </c>
      <c r="E15" s="1">
        <v>10</v>
      </c>
    </row>
    <row r="16" spans="4:5" ht="15">
      <c r="D16" s="2" t="s">
        <v>225</v>
      </c>
      <c r="E16" s="1">
        <v>8</v>
      </c>
    </row>
    <row r="17" spans="4:5" ht="15">
      <c r="D17" s="2" t="s">
        <v>226</v>
      </c>
      <c r="E17" s="1">
        <v>5</v>
      </c>
    </row>
    <row r="18" spans="4:5" ht="15">
      <c r="D18" s="2" t="s">
        <v>227</v>
      </c>
      <c r="E18" s="1">
        <v>2</v>
      </c>
    </row>
    <row r="19" spans="4:5" ht="15">
      <c r="D19" s="2" t="s">
        <v>228</v>
      </c>
      <c r="E19" s="1">
        <v>0</v>
      </c>
    </row>
  </sheetData>
  <sheetProtection/>
  <printOptions/>
  <pageMargins left="0.75" right="0.75" top="1" bottom="1" header="0.5" footer="0.5"/>
  <pageSetup orientation="portrait"/>
</worksheet>
</file>

<file path=xl/worksheets/sheet8.xml><?xml version="1.0" encoding="utf-8"?>
<worksheet xmlns="http://schemas.openxmlformats.org/spreadsheetml/2006/main" xmlns:r="http://schemas.openxmlformats.org/officeDocument/2006/relationships">
  <dimension ref="A1:D47"/>
  <sheetViews>
    <sheetView workbookViewId="0" topLeftCell="A2">
      <selection activeCell="C17" sqref="C17"/>
    </sheetView>
  </sheetViews>
  <sheetFormatPr defaultColWidth="11.00390625" defaultRowHeight="15.75"/>
  <cols>
    <col min="2" max="2" width="87.00390625" style="0" customWidth="1"/>
    <col min="3" max="3" width="85.375" style="0" customWidth="1"/>
  </cols>
  <sheetData>
    <row r="1" ht="15">
      <c r="A1" t="s">
        <v>32</v>
      </c>
    </row>
    <row r="2" ht="15">
      <c r="B2" t="s">
        <v>33</v>
      </c>
    </row>
    <row r="4" spans="2:3" ht="15">
      <c r="B4" s="10" t="s">
        <v>52</v>
      </c>
      <c r="C4" s="27" t="s">
        <v>159</v>
      </c>
    </row>
    <row r="5" ht="15">
      <c r="B5" s="10"/>
    </row>
    <row r="6" spans="2:4" ht="15">
      <c r="B6" s="5" t="s">
        <v>34</v>
      </c>
      <c r="C6" s="2"/>
      <c r="D6" t="s">
        <v>165</v>
      </c>
    </row>
    <row r="7" spans="2:4" ht="15" customHeight="1">
      <c r="B7" s="5" t="s">
        <v>35</v>
      </c>
      <c r="C7" s="16" t="s">
        <v>229</v>
      </c>
      <c r="D7" s="1">
        <v>10</v>
      </c>
    </row>
    <row r="8" spans="2:4" ht="15">
      <c r="B8" s="5" t="s">
        <v>36</v>
      </c>
      <c r="C8" s="16" t="s">
        <v>231</v>
      </c>
      <c r="D8" s="1">
        <v>8</v>
      </c>
    </row>
    <row r="9" spans="2:4" ht="30">
      <c r="B9" s="5" t="s">
        <v>37</v>
      </c>
      <c r="C9" s="16" t="s">
        <v>230</v>
      </c>
      <c r="D9" s="1">
        <v>5</v>
      </c>
    </row>
    <row r="10" spans="2:4" ht="30">
      <c r="B10" s="5" t="s">
        <v>38</v>
      </c>
      <c r="C10" s="16" t="s">
        <v>232</v>
      </c>
      <c r="D10" s="1">
        <v>2</v>
      </c>
    </row>
    <row r="11" spans="2:4" ht="30">
      <c r="B11" s="5" t="s">
        <v>39</v>
      </c>
      <c r="C11" s="16" t="s">
        <v>233</v>
      </c>
      <c r="D11" s="1">
        <v>1</v>
      </c>
    </row>
    <row r="12" ht="15">
      <c r="B12" s="5" t="s">
        <v>40</v>
      </c>
    </row>
    <row r="13" spans="2:3" ht="15">
      <c r="B13" s="5" t="s">
        <v>41</v>
      </c>
      <c r="C13" s="2"/>
    </row>
    <row r="14" spans="2:3" ht="15">
      <c r="B14" s="5"/>
      <c r="C14" s="4"/>
    </row>
    <row r="15" ht="15">
      <c r="B15" s="10" t="s">
        <v>53</v>
      </c>
    </row>
    <row r="16" spans="2:3" ht="15">
      <c r="B16" s="10"/>
      <c r="C16" s="2"/>
    </row>
    <row r="17" spans="2:3" ht="15">
      <c r="B17" s="5" t="s">
        <v>42</v>
      </c>
      <c r="C17" s="4"/>
    </row>
    <row r="18" ht="15">
      <c r="B18" s="5" t="s">
        <v>43</v>
      </c>
    </row>
    <row r="19" spans="2:3" ht="15">
      <c r="B19" s="5" t="s">
        <v>44</v>
      </c>
      <c r="C19" s="2"/>
    </row>
    <row r="20" spans="2:3" ht="15">
      <c r="B20" s="5" t="s">
        <v>45</v>
      </c>
      <c r="C20" s="4"/>
    </row>
    <row r="21" ht="15">
      <c r="B21" s="5" t="s">
        <v>46</v>
      </c>
    </row>
    <row r="22" ht="15">
      <c r="B22" s="5"/>
    </row>
    <row r="23" ht="15">
      <c r="B23" s="10" t="s">
        <v>54</v>
      </c>
    </row>
    <row r="24" ht="15">
      <c r="B24" s="10"/>
    </row>
    <row r="25" ht="15">
      <c r="B25" s="4" t="s">
        <v>55</v>
      </c>
    </row>
    <row r="26" ht="15">
      <c r="B26" s="4"/>
    </row>
    <row r="27" ht="15">
      <c r="B27" s="7" t="s">
        <v>47</v>
      </c>
    </row>
    <row r="28" ht="15">
      <c r="B28" s="7"/>
    </row>
    <row r="29" ht="15">
      <c r="B29" s="4" t="s">
        <v>56</v>
      </c>
    </row>
    <row r="30" ht="15">
      <c r="B30" s="4"/>
    </row>
    <row r="31" ht="15">
      <c r="B31" s="6" t="s">
        <v>57</v>
      </c>
    </row>
    <row r="32" ht="15">
      <c r="B32" s="6" t="s">
        <v>58</v>
      </c>
    </row>
    <row r="33" ht="15">
      <c r="B33" s="6" t="s">
        <v>59</v>
      </c>
    </row>
    <row r="34" ht="15">
      <c r="B34" s="6"/>
    </row>
    <row r="35" ht="15">
      <c r="B35" s="4" t="s">
        <v>60</v>
      </c>
    </row>
    <row r="36" ht="15">
      <c r="B36" s="4"/>
    </row>
    <row r="37" ht="15">
      <c r="B37" s="6" t="s">
        <v>61</v>
      </c>
    </row>
    <row r="38" ht="15">
      <c r="B38" s="6"/>
    </row>
    <row r="39" ht="15">
      <c r="B39" s="9" t="s">
        <v>48</v>
      </c>
    </row>
    <row r="40" ht="15">
      <c r="B40" s="9" t="s">
        <v>49</v>
      </c>
    </row>
    <row r="41" ht="15">
      <c r="B41" s="9"/>
    </row>
    <row r="42" ht="15">
      <c r="B42" s="6" t="s">
        <v>62</v>
      </c>
    </row>
    <row r="43" ht="15">
      <c r="B43" s="6"/>
    </row>
    <row r="44" ht="15">
      <c r="B44" s="6" t="s">
        <v>63</v>
      </c>
    </row>
    <row r="45" ht="15">
      <c r="B45" s="6"/>
    </row>
    <row r="46" ht="15">
      <c r="B46" s="9" t="s">
        <v>50</v>
      </c>
    </row>
    <row r="47" ht="15">
      <c r="B47" s="8" t="s">
        <v>51</v>
      </c>
    </row>
  </sheetData>
  <sheetProtection/>
  <printOptions/>
  <pageMargins left="0.75" right="0.75" top="1" bottom="1" header="0.5" footer="0.5"/>
  <pageSetup orientation="portrait"/>
</worksheet>
</file>

<file path=xl/worksheets/sheet9.xml><?xml version="1.0" encoding="utf-8"?>
<worksheet xmlns="http://schemas.openxmlformats.org/spreadsheetml/2006/main" xmlns:r="http://schemas.openxmlformats.org/officeDocument/2006/relationships">
  <dimension ref="A1:F28"/>
  <sheetViews>
    <sheetView workbookViewId="0" topLeftCell="A1">
      <selection activeCell="E24" sqref="E24"/>
    </sheetView>
  </sheetViews>
  <sheetFormatPr defaultColWidth="11.00390625" defaultRowHeight="15.75"/>
  <cols>
    <col min="2" max="2" width="73.50390625" style="13" customWidth="1"/>
    <col min="3" max="3" width="10.625" style="0" customWidth="1"/>
    <col min="5" max="5" width="68.00390625" style="0" customWidth="1"/>
  </cols>
  <sheetData>
    <row r="1" ht="15">
      <c r="A1" t="s">
        <v>81</v>
      </c>
    </row>
    <row r="2" ht="15">
      <c r="B2" s="13" t="s">
        <v>82</v>
      </c>
    </row>
    <row r="4" spans="2:5" ht="15">
      <c r="B4" s="14" t="s">
        <v>80</v>
      </c>
      <c r="E4" s="27" t="s">
        <v>200</v>
      </c>
    </row>
    <row r="5" ht="15">
      <c r="B5" s="14"/>
    </row>
    <row r="6" spans="2:5" ht="15">
      <c r="B6" s="15" t="s">
        <v>64</v>
      </c>
      <c r="E6" s="27" t="s">
        <v>199</v>
      </c>
    </row>
    <row r="7" spans="2:6" ht="15">
      <c r="B7" s="15" t="s">
        <v>65</v>
      </c>
      <c r="E7" s="2"/>
      <c r="F7" t="s">
        <v>165</v>
      </c>
    </row>
    <row r="8" spans="2:6" ht="15">
      <c r="B8" s="15" t="s">
        <v>66</v>
      </c>
      <c r="E8" s="2" t="s">
        <v>234</v>
      </c>
      <c r="F8">
        <f>1/10</f>
        <v>0.1</v>
      </c>
    </row>
    <row r="9" spans="2:6" ht="15">
      <c r="B9" s="15" t="s">
        <v>67</v>
      </c>
      <c r="E9" s="2" t="s">
        <v>235</v>
      </c>
      <c r="F9">
        <v>0.3</v>
      </c>
    </row>
    <row r="10" spans="2:6" ht="15">
      <c r="B10" s="15" t="s">
        <v>68</v>
      </c>
      <c r="E10" s="2" t="s">
        <v>236</v>
      </c>
      <c r="F10">
        <v>0.5</v>
      </c>
    </row>
    <row r="11" spans="2:6" ht="15">
      <c r="B11" s="15" t="s">
        <v>69</v>
      </c>
      <c r="E11" s="2" t="s">
        <v>237</v>
      </c>
      <c r="F11">
        <v>0.8</v>
      </c>
    </row>
    <row r="12" spans="2:6" ht="30">
      <c r="B12" s="15" t="s">
        <v>70</v>
      </c>
      <c r="E12" s="2" t="s">
        <v>238</v>
      </c>
      <c r="F12">
        <v>1</v>
      </c>
    </row>
    <row r="13" ht="15">
      <c r="B13" s="15" t="s">
        <v>71</v>
      </c>
    </row>
    <row r="14" spans="2:5" ht="15">
      <c r="B14" s="15"/>
      <c r="E14" s="27" t="s">
        <v>201</v>
      </c>
    </row>
    <row r="15" spans="2:6" ht="15">
      <c r="B15" s="14" t="s">
        <v>78</v>
      </c>
      <c r="E15" s="2"/>
      <c r="F15" t="s">
        <v>165</v>
      </c>
    </row>
    <row r="16" spans="2:6" ht="15">
      <c r="B16" s="14"/>
      <c r="E16" s="2" t="s">
        <v>239</v>
      </c>
      <c r="F16">
        <v>10</v>
      </c>
    </row>
    <row r="17" spans="2:6" ht="15">
      <c r="B17" s="15" t="s">
        <v>72</v>
      </c>
      <c r="E17" s="2" t="s">
        <v>240</v>
      </c>
      <c r="F17">
        <v>8</v>
      </c>
    </row>
    <row r="18" spans="2:6" ht="15">
      <c r="B18" s="15" t="s">
        <v>73</v>
      </c>
      <c r="E18" s="2" t="s">
        <v>241</v>
      </c>
      <c r="F18">
        <v>5</v>
      </c>
    </row>
    <row r="19" spans="2:6" ht="15">
      <c r="B19" s="15" t="s">
        <v>74</v>
      </c>
      <c r="E19" s="2" t="s">
        <v>242</v>
      </c>
      <c r="F19">
        <v>2</v>
      </c>
    </row>
    <row r="20" spans="2:6" ht="15">
      <c r="B20" s="15" t="s">
        <v>75</v>
      </c>
      <c r="E20" s="2" t="s">
        <v>238</v>
      </c>
      <c r="F20">
        <v>1</v>
      </c>
    </row>
    <row r="21" ht="15">
      <c r="B21" s="15"/>
    </row>
    <row r="22" ht="15">
      <c r="B22" s="14" t="s">
        <v>79</v>
      </c>
    </row>
    <row r="23" ht="15">
      <c r="B23" s="14"/>
    </row>
    <row r="24" ht="15">
      <c r="B24" s="15" t="s">
        <v>76</v>
      </c>
    </row>
    <row r="25" ht="15">
      <c r="B25" s="15" t="s">
        <v>77</v>
      </c>
    </row>
    <row r="28" ht="15">
      <c r="E28" s="4"/>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O'Connor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O'Connor</dc:creator>
  <cp:keywords/>
  <dc:description/>
  <cp:lastModifiedBy>Mike O'Connor</cp:lastModifiedBy>
  <dcterms:created xsi:type="dcterms:W3CDTF">2012-03-23T15:57:48Z</dcterms:created>
  <dcterms:modified xsi:type="dcterms:W3CDTF">2012-04-06T21:24:14Z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